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paysdelaloire.sharepoint.com/sites/groupedt2e/Documents partages/Pole coordination/Annexes/"/>
    </mc:Choice>
  </mc:AlternateContent>
  <xr:revisionPtr revIDLastSave="1048" documentId="11_919402F5C3A6B52B9A88FD60C624A8F5CAE5DD4C" xr6:coauthVersionLast="47" xr6:coauthVersionMax="47" xr10:uidLastSave="{B823B76F-246B-41E7-A1EF-22A2CF75D1E2}"/>
  <bookViews>
    <workbookView xWindow="-28920" yWindow="-120" windowWidth="29040" windowHeight="15840" firstSheet="1" activeTab="1" xr2:uid="{00000000-000D-0000-FFFF-FFFF00000000}"/>
  </bookViews>
  <sheets>
    <sheet name="1. Liste planteurs" sheetId="1" r:id="rId1"/>
    <sheet name="2. Localisation projet" sheetId="2" r:id="rId2"/>
    <sheet name="3. Projet haies (forfait)" sheetId="3" r:id="rId3"/>
    <sheet name="4. Projet agroforest. (forfait)" sheetId="4" r:id="rId4"/>
    <sheet name="5. Projet mares_RNA (devis)" sheetId="5" r:id="rId5"/>
    <sheet name="6. Synthèse projet - A imprimer" sheetId="6" r:id="rId6"/>
  </sheets>
  <definedNames>
    <definedName name="_xlnm.Print_Area" localSheetId="0">'1. Liste planteurs'!$A$1:$M$27</definedName>
    <definedName name="_xlnm.Print_Area" localSheetId="1">'2. Localisation projet'!$A$1:$K$36</definedName>
    <definedName name="_xlnm.Print_Area" localSheetId="2">'3. Projet haies (forfait)'!$A$1:$K$44</definedName>
    <definedName name="_xlnm.Print_Area" localSheetId="3">'4. Projet agroforest. (forfait)'!$A$1:$H$26</definedName>
    <definedName name="_xlnm.Print_Area" localSheetId="4">'5. Projet mares_RNA (devis)'!$A$1:$G$35</definedName>
    <definedName name="_xlnm.Print_Area" localSheetId="5">'6. Synthèse projet - A imprimer'!$A$2:$K$24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3" l="1"/>
  <c r="G43" i="3"/>
  <c r="K34" i="3"/>
  <c r="K35" i="3"/>
  <c r="K36" i="3"/>
  <c r="G35" i="3"/>
  <c r="I35" i="3" s="1"/>
  <c r="G36" i="3"/>
  <c r="I36" i="3" s="1"/>
  <c r="G37" i="3"/>
  <c r="G23" i="3"/>
  <c r="I23" i="3" s="1"/>
  <c r="G24" i="3"/>
  <c r="I24" i="3" s="1"/>
  <c r="G25" i="3"/>
  <c r="I25" i="3" s="1"/>
  <c r="G26" i="3"/>
  <c r="I26" i="3" s="1"/>
  <c r="G27" i="3"/>
  <c r="I27" i="3" s="1"/>
  <c r="G28" i="3"/>
  <c r="I28" i="3" s="1"/>
  <c r="G29" i="3"/>
  <c r="I29" i="3" s="1"/>
  <c r="G30" i="3"/>
  <c r="I30" i="3" s="1"/>
  <c r="G31" i="3"/>
  <c r="I31" i="3" s="1"/>
  <c r="G32" i="3"/>
  <c r="I32" i="3" s="1"/>
  <c r="G33" i="3"/>
  <c r="I33" i="3" s="1"/>
  <c r="G34" i="3"/>
  <c r="I34" i="3" s="1"/>
  <c r="I37" i="3"/>
  <c r="G38" i="3"/>
  <c r="I38" i="3" s="1"/>
  <c r="G39" i="3"/>
  <c r="I39" i="3" s="1"/>
  <c r="K22" i="3"/>
  <c r="K21" i="3"/>
  <c r="K23" i="3"/>
  <c r="K24" i="3"/>
  <c r="K25" i="3"/>
  <c r="K26" i="3"/>
  <c r="K27" i="3"/>
  <c r="K28" i="3"/>
  <c r="K29" i="3"/>
  <c r="K30" i="3"/>
  <c r="K31" i="3"/>
  <c r="K32" i="3"/>
  <c r="K33" i="3"/>
  <c r="H24" i="4"/>
  <c r="F24" i="4"/>
  <c r="H14" i="4"/>
  <c r="H15" i="4"/>
  <c r="H16" i="4"/>
  <c r="F14" i="4"/>
  <c r="F15" i="4"/>
  <c r="G126" i="3"/>
  <c r="G128" i="3" s="1"/>
  <c r="H10" i="6"/>
  <c r="H11" i="6"/>
  <c r="G10" i="6"/>
  <c r="G11" i="6"/>
  <c r="F10" i="6"/>
  <c r="F11" i="6"/>
  <c r="E10" i="6"/>
  <c r="E11" i="6"/>
  <c r="D2" i="6"/>
  <c r="D1" i="5"/>
  <c r="C2" i="5"/>
  <c r="E1" i="4"/>
  <c r="G34" i="5"/>
  <c r="G33" i="5"/>
  <c r="D11" i="6" s="1"/>
  <c r="G32" i="5"/>
  <c r="D10" i="6" s="1"/>
  <c r="H17" i="4"/>
  <c r="H18" i="4"/>
  <c r="H19" i="4"/>
  <c r="H20" i="4"/>
  <c r="H21" i="4"/>
  <c r="H22" i="4"/>
  <c r="H23" i="4"/>
  <c r="H13" i="4"/>
  <c r="H12" i="4"/>
  <c r="F13" i="4"/>
  <c r="F16" i="4"/>
  <c r="F17" i="4"/>
  <c r="F18" i="4"/>
  <c r="F19" i="4"/>
  <c r="F20" i="4"/>
  <c r="F21" i="4"/>
  <c r="F22" i="4"/>
  <c r="F23" i="4"/>
  <c r="D25" i="4"/>
  <c r="E25" i="4"/>
  <c r="B9" i="6" s="1"/>
  <c r="H42" i="3"/>
  <c r="B8" i="6" s="1"/>
  <c r="H41" i="3"/>
  <c r="B7" i="6" s="1"/>
  <c r="G41" i="3"/>
  <c r="H40" i="3"/>
  <c r="B6" i="6" s="1"/>
  <c r="G40" i="3"/>
  <c r="G22" i="3"/>
  <c r="I22" i="3" s="1"/>
  <c r="K42" i="3"/>
  <c r="I20" i="3"/>
  <c r="B12" i="6"/>
  <c r="E80" i="4"/>
  <c r="F78" i="4"/>
  <c r="F77" i="4"/>
  <c r="E77" i="4"/>
  <c r="F12" i="4"/>
  <c r="K39" i="3"/>
  <c r="K38" i="3"/>
  <c r="K37" i="3"/>
  <c r="G21" i="3"/>
  <c r="I21" i="3" s="1"/>
  <c r="K20" i="3"/>
  <c r="G20" i="3"/>
  <c r="K19" i="3"/>
  <c r="G19" i="3"/>
  <c r="I19" i="3" s="1"/>
  <c r="K18" i="3"/>
  <c r="G18" i="3"/>
  <c r="K17" i="3"/>
  <c r="G17" i="3"/>
  <c r="I17" i="3" s="1"/>
  <c r="C2" i="3" a="1"/>
  <c r="D2" i="3" s="1"/>
  <c r="D1" i="3" a="1"/>
  <c r="H1" i="3" s="1"/>
  <c r="D2" i="2" a="1"/>
  <c r="D2" i="2" s="1"/>
  <c r="C2" i="2"/>
  <c r="D1" i="2" a="1"/>
  <c r="E1" i="2" s="1"/>
  <c r="G129" i="3" l="1"/>
  <c r="K41" i="3"/>
  <c r="D7" i="6" s="1"/>
  <c r="E7" i="6" s="1"/>
  <c r="F7" i="6" s="1"/>
  <c r="G7" i="6" s="1"/>
  <c r="H7" i="6" s="1"/>
  <c r="K40" i="3"/>
  <c r="D6" i="6" s="1"/>
  <c r="K43" i="3"/>
  <c r="F79" i="4"/>
  <c r="F80" i="4"/>
  <c r="H25" i="4"/>
  <c r="D9" i="6" s="1"/>
  <c r="D8" i="6"/>
  <c r="E8" i="6" s="1"/>
  <c r="F8" i="6" s="1"/>
  <c r="G8" i="6" s="1"/>
  <c r="H8" i="6" s="1"/>
  <c r="E2" i="2"/>
  <c r="F2" i="2"/>
  <c r="F1" i="2"/>
  <c r="G2" i="2"/>
  <c r="G1" i="2"/>
  <c r="H2" i="2"/>
  <c r="H1" i="2"/>
  <c r="G1" i="3"/>
  <c r="C2" i="3"/>
  <c r="I18" i="3"/>
  <c r="D1" i="3"/>
  <c r="E2" i="3"/>
  <c r="E1" i="3"/>
  <c r="F2" i="3"/>
  <c r="D1" i="2"/>
  <c r="F1" i="3"/>
  <c r="G2" i="3"/>
  <c r="E6" i="6" l="1"/>
  <c r="D12" i="6"/>
  <c r="E9" i="6"/>
  <c r="F9" i="6" s="1"/>
  <c r="G9" i="6" s="1"/>
  <c r="H9" i="6" s="1"/>
  <c r="F6" i="6" l="1"/>
  <c r="E12" i="6"/>
  <c r="G6" i="6" l="1"/>
  <c r="F12" i="6"/>
  <c r="G12" i="6" l="1"/>
  <c r="H6" i="6"/>
  <c r="H12" i="6" s="1"/>
</calcChain>
</file>

<file path=xl/sharedStrings.xml><?xml version="1.0" encoding="utf-8"?>
<sst xmlns="http://schemas.openxmlformats.org/spreadsheetml/2006/main" count="492" uniqueCount="368">
  <si>
    <t>NOM DU PORTEUR DE LA DEMARCHE COLLECTIVE :</t>
  </si>
  <si>
    <t>CAMPAGNE(S) DE PLANTATION :</t>
  </si>
  <si>
    <t>Identification des planteurs</t>
  </si>
  <si>
    <t>Objectif de ce tableau :</t>
  </si>
  <si>
    <t>Collecter des données sur les planteurs (indicateurs et statistiques)</t>
  </si>
  <si>
    <t xml:space="preserve">Si concerné, vérifier le caractère agricole des parcelles </t>
  </si>
  <si>
    <t>Les intulés des colonnes entre parenthèses indiquent que la donnée n'est pas à fournir obligatoirement</t>
  </si>
  <si>
    <t>N° ordre</t>
  </si>
  <si>
    <t>Nom planteur</t>
  </si>
  <si>
    <t>(Interlocuteur)</t>
  </si>
  <si>
    <t>(Si exploitation, N° PACAGE)</t>
  </si>
  <si>
    <t>n° SIRET</t>
  </si>
  <si>
    <t>(Adresse)</t>
  </si>
  <si>
    <t>(Code postal)</t>
  </si>
  <si>
    <t>Commune</t>
  </si>
  <si>
    <t>(Téléphone)</t>
  </si>
  <si>
    <t>(Courriel)</t>
  </si>
  <si>
    <t>(Si exploitation, type de production)</t>
  </si>
  <si>
    <t>Surface du projet (ha)</t>
  </si>
  <si>
    <t>(Si exploitation,SAU)</t>
  </si>
  <si>
    <t>EARL de la haie</t>
  </si>
  <si>
    <t>Mixte (animal et végétal)</t>
  </si>
  <si>
    <t>Exemples</t>
  </si>
  <si>
    <t>Commune x</t>
  </si>
  <si>
    <t>PORTEUR DE LA DEMARCHE COLLECTIVE</t>
  </si>
  <si>
    <t>CAMPAGNE DE PLANTATION :</t>
  </si>
  <si>
    <t>Localisation par parcelle et propriétaire</t>
  </si>
  <si>
    <t>Identifier la localisation des investissements et le propriétaire des parcelles pour faire le lien avec les autorisations</t>
  </si>
  <si>
    <t>Faire une ligne par haie et/ou par parcelle</t>
  </si>
  <si>
    <t>Les intulés des colonnes entre paranthèses indiquent que la donnée n'est pas à fournir obligatoirement</t>
  </si>
  <si>
    <t>Type d'investissements</t>
  </si>
  <si>
    <t>identifiant cartographique</t>
  </si>
  <si>
    <t>Surface agricole</t>
  </si>
  <si>
    <t>Si agricole, îlot PAC</t>
  </si>
  <si>
    <t>(Code INSEE)</t>
  </si>
  <si>
    <t>Nom du propriétaire</t>
  </si>
  <si>
    <t>Parcelle</t>
  </si>
  <si>
    <t>Oui/Non</t>
  </si>
  <si>
    <t>Section / N°</t>
  </si>
  <si>
    <t>Nouvelle haie</t>
  </si>
  <si>
    <t>BEN1_HAIE1</t>
  </si>
  <si>
    <t>Oui</t>
  </si>
  <si>
    <t>XXX</t>
  </si>
  <si>
    <t>M. DUPONT</t>
  </si>
  <si>
    <t>ZA</t>
  </si>
  <si>
    <t>regarnissage haie</t>
  </si>
  <si>
    <t>BEN1_HAIE2</t>
  </si>
  <si>
    <t>Non</t>
  </si>
  <si>
    <t>RNA</t>
  </si>
  <si>
    <t>BEN1_RNA1</t>
  </si>
  <si>
    <t>mares</t>
  </si>
  <si>
    <t>BEN1_MARE1</t>
  </si>
  <si>
    <t>bosquet</t>
  </si>
  <si>
    <t>BEN2_BOSQ1</t>
  </si>
  <si>
    <t>agroforesterie</t>
  </si>
  <si>
    <t>BEN2_AGRO1</t>
  </si>
  <si>
    <t>BEN2_HAIE1</t>
  </si>
  <si>
    <t>BEN2_HAIE2</t>
  </si>
  <si>
    <t>BEN4_MARE1</t>
  </si>
  <si>
    <t>PORTEUR DE LA DEMARCHE COLLECTIVE :</t>
  </si>
  <si>
    <t>Projet technico-économique haie - détail par planteur</t>
  </si>
  <si>
    <t>Type de travaux</t>
  </si>
  <si>
    <t>Forfait / arbre</t>
  </si>
  <si>
    <t>Identifier chaque investissement de plantations haies/bosquets et le coût éligible afférent</t>
  </si>
  <si>
    <t>Nouvelle haie à plat</t>
  </si>
  <si>
    <t>Faire une ligne par élément planté pour chaque planteur</t>
  </si>
  <si>
    <t>Regarnissage haie</t>
  </si>
  <si>
    <t>Bosquet</t>
  </si>
  <si>
    <t>Nouvelle haie sur talus</t>
  </si>
  <si>
    <t>Supplément de 4,70 € par arbre sur talus</t>
  </si>
  <si>
    <t>Identifiant 
cartographique</t>
  </si>
  <si>
    <t>Nbre de rang haie 
(1= simple, 2=double...)</t>
  </si>
  <si>
    <t>Linéaire planté (ml) ou surface (ha)</t>
  </si>
  <si>
    <t>Linéaire développé (ml)</t>
  </si>
  <si>
    <t>Nombre d'arbres plantés</t>
  </si>
  <si>
    <t>Densité (plants par ml ou ha)</t>
  </si>
  <si>
    <t>Forfait</t>
  </si>
  <si>
    <t>Montant éligible HT
base forfaits</t>
  </si>
  <si>
    <t>BEN1_HAIE3</t>
  </si>
  <si>
    <t>0 (bosquet)</t>
  </si>
  <si>
    <t>BEN1_HAIE5</t>
  </si>
  <si>
    <t>Sous total</t>
  </si>
  <si>
    <t>Regarnissage</t>
  </si>
  <si>
    <t>TOTAL</t>
  </si>
  <si>
    <t>Liste des essences au global du projet</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</si>
  <si>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de plants labellisés au minimum) </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</si>
  <si>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</si>
  <si>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</si>
  <si>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</si>
  <si>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</si>
  <si>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</si>
  <si>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</si>
  <si>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</si>
  <si>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</si>
  <si>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</si>
  <si>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</si>
  <si>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</si>
  <si>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</si>
  <si>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</si>
  <si>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</si>
  <si>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</si>
  <si>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</si>
  <si>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</si>
  <si>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</si>
  <si>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</si>
  <si>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</si>
  <si>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</si>
  <si>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</si>
  <si>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Noisettier</t>
  </si>
  <si>
    <t>Corylus avellana L., 1753</t>
  </si>
  <si>
    <t>Néflier</t>
  </si>
  <si>
    <t>Crataegus germanica / Mespilus germanica</t>
  </si>
  <si>
    <t>Aubépine lisse / à 2 styles</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</si>
  <si>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</si>
  <si>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</si>
  <si>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</si>
  <si>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</si>
  <si>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</si>
  <si>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</si>
  <si>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</si>
  <si>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</si>
  <si>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</si>
  <si>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</si>
  <si>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t>
  </si>
  <si>
    <t>(Rhamnus frangula)</t>
  </si>
  <si>
    <t>Frêne commun*</t>
  </si>
  <si>
    <t>Fraxinus excelsior L., 1753*</t>
  </si>
  <si>
    <t>Frêne oxyphylle*</t>
  </si>
  <si>
    <t>Fraxinus angustifolia subsp. oxycarpa (M.Bieb. ex Willd.) Franco &amp; Rocha Afonso, 1971*</t>
  </si>
  <si>
    <t>Argousier</t>
  </si>
  <si>
    <t>Hippophae rhamnoides L., 1753</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</si>
  <si>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</si>
  <si>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</si>
  <si>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</si>
  <si>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</si>
  <si>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</si>
  <si>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</si>
  <si>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</si>
  <si>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</si>
  <si>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</si>
  <si>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</si>
  <si>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</si>
  <si>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</si>
  <si>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</si>
  <si>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</si>
  <si>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</si>
  <si>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</si>
  <si>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blanc</t>
  </si>
  <si>
    <t>Populus alba L., 1753</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</si>
  <si>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</si>
  <si>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</si>
  <si>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</si>
  <si>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</si>
  <si>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</si>
  <si>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</si>
  <si>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</si>
  <si>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</si>
  <si>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</si>
  <si>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</si>
  <si>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</si>
  <si>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</si>
  <si>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</si>
  <si>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</si>
  <si>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</si>
  <si>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</si>
  <si>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</si>
  <si>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</si>
  <si>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</si>
  <si>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</si>
  <si>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</si>
  <si>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</si>
  <si>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</si>
  <si>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</si>
  <si>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</si>
  <si>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</si>
  <si>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</si>
  <si>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</si>
  <si>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</si>
  <si>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</si>
  <si>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</si>
  <si>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</si>
  <si>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</si>
  <si>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</si>
  <si>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</si>
  <si>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</si>
  <si>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</si>
  <si>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</si>
  <si>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</si>
  <si>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</si>
  <si>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</si>
  <si>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</si>
  <si>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</si>
  <si>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</si>
  <si>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</si>
  <si>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</si>
  <si>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</si>
  <si>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</si>
  <si>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</si>
  <si>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</si>
  <si>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</si>
  <si>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</si>
  <si>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</si>
  <si>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</si>
  <si>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</si>
  <si>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</si>
  <si>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</si>
  <si>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</si>
  <si>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</si>
  <si>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</si>
  <si>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</si>
  <si>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</si>
  <si>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</si>
  <si>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</si>
  <si>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</si>
  <si>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</si>
  <si>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</si>
  <si>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</si>
  <si>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</si>
  <si>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</si>
  <si>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</si>
  <si>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</si>
  <si>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</si>
  <si>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</si>
  <si>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</si>
  <si>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</si>
  <si>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Total de plants du projet</t>
  </si>
  <si>
    <t xml:space="preserve">-   </t>
  </si>
  <si>
    <t>nombre de plants VL ou MFR</t>
  </si>
  <si>
    <t>% de plants VL/MFR</t>
  </si>
  <si>
    <t>% de hauts-jets (information indicative)</t>
  </si>
  <si>
    <t>Projet technico-économique agroforesterie - détail par planteur</t>
  </si>
  <si>
    <t>Identifier chaque investissement en agroforesterie et le coût éligible afférent</t>
  </si>
  <si>
    <t>Agroforesterie</t>
  </si>
  <si>
    <t>Identifiant cartographique</t>
  </si>
  <si>
    <t>Densité</t>
  </si>
  <si>
    <t>Montant éligible base forfaits</t>
  </si>
  <si>
    <t>Exemple</t>
  </si>
  <si>
    <r>
      <rPr>
        <b/>
        <sz val="11"/>
        <color indexed="64"/>
        <rFont val="Calibri"/>
        <family val="2"/>
        <scheme val="minor"/>
      </rPr>
      <t xml:space="preserve">Plants labellisés
</t>
    </r>
    <r>
      <rPr>
        <b/>
        <sz val="8"/>
        <color indexed="64"/>
        <rFont val="Calibri"/>
        <family val="2"/>
        <scheme val="minor"/>
      </rPr>
      <t>(Végétal local ou MFR)</t>
    </r>
  </si>
  <si>
    <t xml:space="preserve">ALISIER TORMINAL </t>
  </si>
  <si>
    <t>SORBUS TORMINALIS</t>
  </si>
  <si>
    <t xml:space="preserve">AULNE GLUTINEUX </t>
  </si>
  <si>
    <t>ALNUS GLUTINOSA</t>
  </si>
  <si>
    <t xml:space="preserve">AULNE A FEUILLE EN CŒUR </t>
  </si>
  <si>
    <t>ALNUS CORDATA</t>
  </si>
  <si>
    <t xml:space="preserve">BOULEAU VERRUQUEUX </t>
  </si>
  <si>
    <t>BETULA PENDULA</t>
  </si>
  <si>
    <t xml:space="preserve">BOULEAU PUBESCENT </t>
  </si>
  <si>
    <t>BETULA PUBESCENS</t>
  </si>
  <si>
    <t xml:space="preserve">CHARME COMMUN </t>
  </si>
  <si>
    <t>CARPINUS BETULUS</t>
  </si>
  <si>
    <t xml:space="preserve">CHATAIGNIER </t>
  </si>
  <si>
    <t>CASTANEA SATIVA</t>
  </si>
  <si>
    <t xml:space="preserve">CHENE CHEVELU </t>
  </si>
  <si>
    <t>QUERCUS CERRIS</t>
  </si>
  <si>
    <t xml:space="preserve">CHENE ROUGE </t>
  </si>
  <si>
    <t>QUERCUS RUBRA</t>
  </si>
  <si>
    <t xml:space="preserve">CHENE TAUZIN </t>
  </si>
  <si>
    <t>QUERCUS PYRENAICA</t>
  </si>
  <si>
    <t xml:space="preserve">CHENE VERT </t>
  </si>
  <si>
    <t>QUERCUS ILEX</t>
  </si>
  <si>
    <t xml:space="preserve">CHENE SESSILE </t>
  </si>
  <si>
    <t>QUERCUS PETRAEA</t>
  </si>
  <si>
    <t xml:space="preserve">CHENE PEDONCULE </t>
  </si>
  <si>
    <t>QUERCUS ROBUR</t>
  </si>
  <si>
    <t xml:space="preserve">CHENE PUBESCENT </t>
  </si>
  <si>
    <t>QUERCUS PUBESCENS</t>
  </si>
  <si>
    <t xml:space="preserve">CORMIER </t>
  </si>
  <si>
    <t>SORBUS DOMESTICA</t>
  </si>
  <si>
    <t xml:space="preserve">ÉRABLE CHAMPETRE </t>
  </si>
  <si>
    <t>ACER CAMPESTRE</t>
  </si>
  <si>
    <t xml:space="preserve">ERABLE PLANE </t>
  </si>
  <si>
    <t>ACER PLATANOIDES</t>
  </si>
  <si>
    <t xml:space="preserve">ERABLE SYCOMORE </t>
  </si>
  <si>
    <t>ACER PSEUDOPLATANUS</t>
  </si>
  <si>
    <t xml:space="preserve">FEVIER </t>
  </si>
  <si>
    <t>GLEDITSIA TRIACANTHOS</t>
  </si>
  <si>
    <t>HETRE COMMUN</t>
  </si>
  <si>
    <t>FAGUS SYLVATICA</t>
  </si>
  <si>
    <t>MERISIER</t>
  </si>
  <si>
    <t>PRUNUS AVIUM</t>
  </si>
  <si>
    <t>MURIER BLANC ET NOIR</t>
  </si>
  <si>
    <t>MORUS ALBA ET NIGRA</t>
  </si>
  <si>
    <t>NOYER COMMUN ET HYBRIDE</t>
  </si>
  <si>
    <t>JUGLANS REGIA ET JUGLANS MAJOR/NIGRA X REGIA NOYER NOIR –JUGLANS NIGRA</t>
  </si>
  <si>
    <t>NOYER NOIR</t>
  </si>
  <si>
    <t>JUGLANS NIGRA</t>
  </si>
  <si>
    <t>ORME CHAMPÊTRE</t>
  </si>
  <si>
    <t>ULMUS MINOR</t>
  </si>
  <si>
    <t>ORME DE LUTECE (HYBRIDE)</t>
  </si>
  <si>
    <t>ULMUS LUTECE</t>
  </si>
  <si>
    <t>POIRIER FRANC</t>
  </si>
  <si>
    <t>PYRUS PYRASTER</t>
  </si>
  <si>
    <t>PEUPLIER NOIR</t>
  </si>
  <si>
    <t>POPULUS NIGRA</t>
  </si>
  <si>
    <t>PEUPLIER TREMBLE</t>
  </si>
  <si>
    <t>POPULUS TREMULA</t>
  </si>
  <si>
    <t>PEUPLIER</t>
  </si>
  <si>
    <t xml:space="preserve"> POPULUS SPP : ALBELO, BLANC DU POITOU, DANO, FLEVO, KOSTER, I-45/51, LAMBRO, MUUR, SOLIGO, TARO, RASPALJE,  ALCINDE, DELGAS, DELLINOIS, DELVIGNAC, DVINA, LENA, OGLIO, LUDO, TUCANO</t>
  </si>
  <si>
    <t>POIRIER</t>
  </si>
  <si>
    <t>PYRUS SP.</t>
  </si>
  <si>
    <t>POMMIER SAUVAGE</t>
  </si>
  <si>
    <t>MALUS SYLVESTRIS.</t>
  </si>
  <si>
    <t>POMMIER FRANC</t>
  </si>
  <si>
    <t>MALUS SP.</t>
  </si>
  <si>
    <t>ROBINIER FAUX-ACACIA</t>
  </si>
  <si>
    <t>ROBINIA PSEUDACACIA</t>
  </si>
  <si>
    <t>SAULE BLANC</t>
  </si>
  <si>
    <t>SALIX ALBA</t>
  </si>
  <si>
    <t>SAULE MARSAULT</t>
  </si>
  <si>
    <t>SALIX CAPREA</t>
  </si>
  <si>
    <t>TILLEUL A PETITES FEUILLES</t>
  </si>
  <si>
    <t>TILIA CORDATA</t>
  </si>
  <si>
    <t>TILLEUL A GRANDES FEUILLES</t>
  </si>
  <si>
    <t>TILIA PLATIPHYLLOS</t>
  </si>
  <si>
    <r>
      <rPr>
        <b/>
        <sz val="11"/>
        <color indexed="64"/>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50</t>
    </r>
    <r>
      <rPr>
        <b/>
        <sz val="11"/>
        <color indexed="64"/>
        <rFont val="Calibri"/>
        <family val="2"/>
        <scheme val="minor"/>
      </rPr>
      <t>%)</t>
    </r>
  </si>
  <si>
    <t>Abricotier</t>
  </si>
  <si>
    <t>Prunus armeniaca</t>
  </si>
  <si>
    <t>Amandier</t>
  </si>
  <si>
    <t>Prunus dulcis</t>
  </si>
  <si>
    <t>Cerisier</t>
  </si>
  <si>
    <t>Prunus cerasus</t>
  </si>
  <si>
    <t>Cognassier</t>
  </si>
  <si>
    <t>Cydonia Oblonga</t>
  </si>
  <si>
    <t>Pêcher</t>
  </si>
  <si>
    <t>Prunus persica</t>
  </si>
  <si>
    <t>Prunier</t>
  </si>
  <si>
    <t>Prunus domestica</t>
  </si>
  <si>
    <t>% de fruitiers greffés</t>
  </si>
  <si>
    <t>Projet technico-économique mares et RNA - détail par planteur</t>
  </si>
  <si>
    <r>
      <t>Sont éligibles les dépenses matérielles (prestation de service pour travaux, achat de matériel), nécessaires à la création et la réhabilitation de mares ou à la régénération naturelle ainsi que les études préalables</t>
    </r>
    <r>
      <rPr>
        <i/>
        <u/>
        <sz val="11"/>
        <rFont val="Calibri"/>
        <family val="2"/>
        <scheme val="minor"/>
      </rPr>
      <t xml:space="preserve"> dans la limite de 20 % du montant des dépenses matérielles éligibles (et à l'exclusion des dépenses déjà financées via un projet d'animation)</t>
    </r>
  </si>
  <si>
    <t>Pour les structures soumises à la commande publique, ces coûts peuvent être présentés de manière globale, sans les réaffecter à chaque planteur (sauf s'ils sont spécifiques à chaque projet, comme cela peut être le cas pour les mares).
 Au besoin, fournir un explicatif des montants présentés permettant de faire le lien avec les justificatifs de dépenses (devis, bordereau de prix unitaire…)</t>
  </si>
  <si>
    <t>Exploitation</t>
  </si>
  <si>
    <t xml:space="preserve">Type d'investissements
</t>
  </si>
  <si>
    <t>identifiant  cartographique</t>
  </si>
  <si>
    <t>Description dépense</t>
  </si>
  <si>
    <t>Dénomination Fournisseur retenu</t>
  </si>
  <si>
    <t>Montant présenté HT</t>
  </si>
  <si>
    <t>Mares</t>
  </si>
  <si>
    <t>Curage</t>
  </si>
  <si>
    <t>Entreprise X</t>
  </si>
  <si>
    <t>Transport</t>
  </si>
  <si>
    <t>Entreprise Y</t>
  </si>
  <si>
    <t>Défrichement</t>
  </si>
  <si>
    <t>Entreprise Z</t>
  </si>
  <si>
    <t>Préparation de la bande</t>
  </si>
  <si>
    <t>Entreprise D</t>
  </si>
  <si>
    <t>achat de graines</t>
  </si>
  <si>
    <t>Etudes</t>
  </si>
  <si>
    <t>Création</t>
  </si>
  <si>
    <t>Synthèse projet par type d'investissement  et plan de financement prévisionnel</t>
  </si>
  <si>
    <t>Type d'investissement</t>
  </si>
  <si>
    <t>Nbre d'éléments</t>
  </si>
  <si>
    <t>Unité</t>
  </si>
  <si>
    <t>Montant HT éligible</t>
  </si>
  <si>
    <t>Financement Etat / Région demandé*</t>
  </si>
  <si>
    <t>Autre financeur 2 (préciser) :</t>
  </si>
  <si>
    <t>Autre financeur 3 (préciser) :</t>
  </si>
  <si>
    <t>Auto-financement</t>
  </si>
  <si>
    <t>Période prévisionnelle des travaux</t>
  </si>
  <si>
    <t>Nouvelle haies</t>
  </si>
  <si>
    <t>Plants</t>
  </si>
  <si>
    <t>du…........au…........</t>
  </si>
  <si>
    <t>Arbres</t>
  </si>
  <si>
    <t>ml</t>
  </si>
  <si>
    <t>* Le taux d'aide des financeurs publics est maximum de 80% du montant éligible HT</t>
  </si>
  <si>
    <t>DEMANDE D'AVANCE (si financement par le Pacte en faveur de la haie de l'Etat uniquement)</t>
  </si>
  <si>
    <t>Je demande à bénéficier d'une avance de 30 % dans le cadre du Pacte de la haie</t>
  </si>
  <si>
    <t>Date et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</si>
</sst>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 numFmtId="167" formatCode="#,##0_ ;\-#,##0\ "/>
  </numFmts>
  <fonts count="38" x14ac:knownFonts="1">
    <font>
      <sz val="11"/>
      <color theme="1"/>
      <name val="Calibri"/>
      <scheme val="minor"/>
    </font>
    <font>
      <sz val="11"/>
      <color theme="1"/>
      <name val="Calibri"/>
      <family val="2"/>
      <scheme val="minor"/>
    </font>
    <font>
      <b/>
      <sz val="12"/>
      <color theme="1"/>
      <name val="Calibri"/>
      <family val="2"/>
      <scheme val="minor"/>
    </font>
    <font>
      <b/>
      <u/>
      <sz val="11"/>
      <color theme="1"/>
      <name val="Calibri"/>
      <family val="2"/>
      <scheme val="minor"/>
    </font>
    <font>
      <sz val="11"/>
      <color indexed="2"/>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11"/>
      <color indexed="64"/>
      <name val="Calibri"/>
      <family val="2"/>
      <scheme val="minor"/>
    </font>
    <font>
      <i/>
      <sz val="11"/>
      <color theme="2" tint="-9.9978637043366805E-2"/>
      <name val="Calibri"/>
      <family val="2"/>
      <scheme val="minor"/>
    </font>
    <font>
      <strike/>
      <sz val="11"/>
      <color indexed="2"/>
      <name val="Calibri"/>
      <family val="2"/>
      <scheme val="minor"/>
    </font>
    <font>
      <u/>
      <sz val="11"/>
      <color theme="1"/>
      <name val="Calibri"/>
      <family val="2"/>
      <scheme val="minor"/>
    </font>
    <font>
      <b/>
      <sz val="11"/>
      <color indexed="2"/>
      <name val="Calibri"/>
      <family val="2"/>
      <scheme val="minor"/>
    </font>
    <font>
      <i/>
      <strike/>
      <sz val="11"/>
      <color indexed="2"/>
      <name val="Calibri"/>
      <family val="2"/>
      <scheme val="minor"/>
    </font>
    <font>
      <sz val="11"/>
      <color theme="0" tint="-0.14999847407452621"/>
      <name val="Calibri"/>
      <family val="2"/>
      <scheme val="minor"/>
    </font>
    <font>
      <i/>
      <sz val="11"/>
      <color theme="0" tint="-0.14999847407452621"/>
      <name val="Calibri"/>
      <family val="2"/>
      <scheme val="minor"/>
    </font>
    <font>
      <i/>
      <sz val="11"/>
      <color theme="1" tint="0.249977111117893"/>
      <name val="Calibri"/>
      <family val="2"/>
      <scheme val="minor"/>
    </font>
    <font>
      <b/>
      <i/>
      <sz val="11"/>
      <color theme="2" tint="-9.9978637043366805E-2"/>
      <name val="Calibri"/>
      <family val="2"/>
      <scheme val="minor"/>
    </font>
    <font>
      <b/>
      <sz val="11"/>
      <color indexed="64"/>
      <name val="Calibri"/>
      <family val="2"/>
      <scheme val="minor"/>
    </font>
    <font>
      <b/>
      <sz val="8"/>
      <color indexed="64"/>
      <name val="Calibri"/>
      <family val="2"/>
      <scheme val="minor"/>
    </font>
    <font>
      <i/>
      <sz val="8"/>
      <color indexed="64"/>
      <name val="Calibri"/>
      <family val="2"/>
      <scheme val="minor"/>
    </font>
    <font>
      <b/>
      <sz val="11"/>
      <color theme="1" tint="0.249977111117893"/>
      <name val="Calibri"/>
      <family val="2"/>
      <scheme val="minor"/>
    </font>
    <font>
      <i/>
      <sz val="8"/>
      <color theme="1"/>
      <name val="Calibri"/>
      <family val="2"/>
      <scheme val="minor"/>
    </font>
    <font>
      <i/>
      <sz val="6"/>
      <color theme="1"/>
      <name val="Calibri"/>
      <family val="2"/>
      <scheme val="minor"/>
    </font>
    <font>
      <b/>
      <u/>
      <sz val="11"/>
      <color indexed="64"/>
      <name val="Calibri"/>
      <family val="2"/>
    </font>
    <font>
      <i/>
      <sz val="11"/>
      <name val="Calibri"/>
      <family val="2"/>
      <scheme val="minor"/>
    </font>
    <font>
      <b/>
      <i/>
      <sz val="11"/>
      <color theme="0" tint="-0.14999847407452621"/>
      <name val="Calibri"/>
      <family val="2"/>
      <scheme val="minor"/>
    </font>
    <font>
      <b/>
      <sz val="11"/>
      <color indexed="64"/>
      <name val="Aptos Narrow"/>
      <family val="2"/>
    </font>
    <font>
      <b/>
      <u/>
      <sz val="12"/>
      <color theme="1"/>
      <name val="Calibri"/>
      <family val="2"/>
      <scheme val="minor"/>
    </font>
    <font>
      <sz val="11"/>
      <color theme="2" tint="-0.249977111117893"/>
      <name val="Calibri"/>
      <family val="2"/>
      <scheme val="minor"/>
    </font>
    <font>
      <b/>
      <sz val="12"/>
      <color indexed="64"/>
      <name val="Calibri"/>
      <family val="2"/>
      <scheme val="minor"/>
    </font>
    <font>
      <sz val="11"/>
      <color theme="1"/>
      <name val="Calibri"/>
      <family val="2"/>
      <scheme val="minor"/>
    </font>
    <font>
      <i/>
      <u/>
      <sz val="11"/>
      <name val="Calibri"/>
      <family val="2"/>
      <scheme val="minor"/>
    </font>
    <font>
      <sz val="11"/>
      <name val="Calibri"/>
      <family val="2"/>
      <scheme val="minor"/>
    </font>
    <font>
      <b/>
      <i/>
      <sz val="11"/>
      <color indexed="64"/>
      <name val="Calibri"/>
      <family val="2"/>
      <scheme val="minor"/>
    </font>
    <font>
      <sz val="8"/>
      <name val="Calibri"/>
      <family val="2"/>
      <scheme val="minor"/>
    </font>
    <font>
      <sz val="11"/>
      <color theme="2" tint="-9.9978637043366805E-2"/>
      <name val="Calibri"/>
      <family val="2"/>
      <scheme val="minor"/>
    </font>
  </fonts>
  <fills count="14">
    <fill>
      <patternFill patternType="none"/>
    </fill>
    <fill>
      <patternFill patternType="gray125"/>
    </fill>
    <fill>
      <patternFill patternType="solid">
        <fgColor theme="9" tint="0.79998168889431442"/>
        <bgColor theme="9" tint="0.79998168889431442"/>
      </patternFill>
    </fill>
    <fill>
      <patternFill patternType="solid">
        <fgColor theme="3" tint="0.79998168889431442"/>
        <bgColor theme="3" tint="0.79998168889431442"/>
      </patternFill>
    </fill>
    <fill>
      <patternFill patternType="solid">
        <fgColor theme="0" tint="-0.14999847407452621"/>
        <bgColor theme="0" tint="-0.14999847407452621"/>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7"/>
        <bgColor theme="7"/>
      </patternFill>
    </fill>
    <fill>
      <patternFill patternType="solid">
        <fgColor theme="9" tint="0.79998168889431442"/>
        <bgColor indexed="64"/>
      </patternFill>
    </fill>
  </fills>
  <borders count="3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
    <xf numFmtId="0" fontId="0" fillId="0" borderId="0"/>
    <xf numFmtId="43" fontId="32" fillId="0" borderId="0" applyFont="0" applyFill="0" applyBorder="0" applyProtection="0"/>
    <xf numFmtId="44" fontId="32" fillId="0" borderId="0" applyFont="0" applyFill="0" applyBorder="0" applyProtection="0"/>
    <xf numFmtId="9" fontId="32" fillId="0" borderId="0" applyFont="0" applyFill="0" applyBorder="0" applyProtection="0"/>
  </cellStyleXfs>
  <cellXfs count="286">
    <xf numFmtId="0" fontId="0" fillId="0" borderId="0" xfId="0"/>
    <xf numFmtId="0" fontId="0" fillId="0" borderId="0" xfId="0" applyAlignment="1">
      <alignment horizontal="center" vertical="center"/>
    </xf>
    <xf numFmtId="0" fontId="4" fillId="0" borderId="0" xfId="0" applyFont="1"/>
    <xf numFmtId="0" fontId="7" fillId="0" borderId="0" xfId="0" applyFont="1"/>
    <xf numFmtId="0" fontId="7" fillId="0" borderId="0" xfId="0" applyFont="1" applyAlignment="1">
      <alignment horizontal="center"/>
    </xf>
    <xf numFmtId="0" fontId="9" fillId="0" borderId="0" xfId="0" applyFont="1"/>
    <xf numFmtId="0" fontId="7" fillId="0" borderId="6" xfId="0" applyFont="1" applyBorder="1"/>
    <xf numFmtId="165" fontId="7" fillId="0" borderId="6" xfId="0" applyNumberFormat="1" applyFont="1" applyBorder="1"/>
    <xf numFmtId="0" fontId="0" fillId="0" borderId="0" xfId="0" applyAlignment="1">
      <alignment horizontal="center"/>
    </xf>
    <xf numFmtId="0" fontId="28" fillId="0" borderId="0" xfId="0" applyFont="1" applyAlignment="1">
      <alignment vertical="center"/>
    </xf>
    <xf numFmtId="0" fontId="0" fillId="0" borderId="0" xfId="0" applyAlignment="1">
      <alignment vertical="center"/>
    </xf>
    <xf numFmtId="0" fontId="29" fillId="0" borderId="0" xfId="0" applyFont="1" applyAlignment="1">
      <alignment vertical="center"/>
    </xf>
    <xf numFmtId="0" fontId="8" fillId="0" borderId="6" xfId="0" applyFont="1" applyBorder="1" applyAlignment="1">
      <alignment horizontal="center" vertical="top" wrapText="1"/>
    </xf>
    <xf numFmtId="0" fontId="7" fillId="0" borderId="6" xfId="0" applyFont="1" applyBorder="1" applyAlignment="1">
      <alignment horizontal="center" vertical="top" wrapText="1"/>
    </xf>
    <xf numFmtId="0" fontId="7" fillId="0" borderId="6" xfId="0" applyFont="1" applyBorder="1" applyAlignment="1">
      <alignment horizontal="center" vertical="center" wrapText="1"/>
    </xf>
    <xf numFmtId="167" fontId="7" fillId="0" borderId="6" xfId="0" applyNumberFormat="1" applyFont="1" applyBorder="1" applyAlignment="1">
      <alignment horizontal="center"/>
    </xf>
    <xf numFmtId="0" fontId="7" fillId="4" borderId="6" xfId="0" applyFont="1" applyFill="1" applyBorder="1" applyAlignment="1">
      <alignment horizontal="center"/>
    </xf>
    <xf numFmtId="165" fontId="7" fillId="4" borderId="6" xfId="0" applyNumberFormat="1" applyFont="1" applyFill="1" applyBorder="1"/>
    <xf numFmtId="167" fontId="7" fillId="0" borderId="0" xfId="0" applyNumberFormat="1" applyFont="1" applyAlignment="1">
      <alignment horizontal="center"/>
    </xf>
    <xf numFmtId="165" fontId="7" fillId="0" borderId="0" xfId="0" applyNumberFormat="1" applyFont="1"/>
    <xf numFmtId="165" fontId="0" fillId="0" borderId="0" xfId="0" applyNumberFormat="1"/>
    <xf numFmtId="0" fontId="19" fillId="0" borderId="0" xfId="0" applyFont="1" applyAlignment="1">
      <alignment horizontal="left" vertical="center"/>
    </xf>
    <xf numFmtId="0" fontId="2" fillId="0" borderId="0" xfId="0" applyFont="1" applyProtection="1">
      <protection locked="0"/>
    </xf>
    <xf numFmtId="0" fontId="0" fillId="0" borderId="0" xfId="0" applyProtection="1">
      <protection locked="0"/>
    </xf>
    <xf numFmtId="43" fontId="0" fillId="0" borderId="0" xfId="1" applyFont="1" applyProtection="1">
      <protection locked="0"/>
    </xf>
    <xf numFmtId="0" fontId="3" fillId="0" borderId="0" xfId="0" applyFont="1" applyProtection="1">
      <protection locked="0"/>
    </xf>
    <xf numFmtId="0" fontId="0" fillId="0" borderId="0" xfId="0" applyAlignment="1" applyProtection="1">
      <alignment horizontal="center" vertical="center" wrapText="1"/>
      <protection locked="0"/>
    </xf>
    <xf numFmtId="0" fontId="0" fillId="0" borderId="6" xfId="0" applyBorder="1" applyProtection="1">
      <protection locked="0"/>
    </xf>
    <xf numFmtId="0" fontId="6" fillId="0" borderId="6" xfId="0" applyFont="1" applyBorder="1" applyAlignment="1" applyProtection="1">
      <alignment vertical="center"/>
      <protection locked="0"/>
    </xf>
    <xf numFmtId="164" fontId="17" fillId="0" borderId="6" xfId="0" applyNumberFormat="1" applyFont="1" applyBorder="1" applyAlignment="1" applyProtection="1">
      <alignment vertical="center"/>
      <protection locked="0"/>
    </xf>
    <xf numFmtId="0" fontId="0" fillId="0" borderId="0" xfId="0" applyAlignment="1" applyProtection="1">
      <alignment horizontal="left"/>
      <protection locked="0"/>
    </xf>
    <xf numFmtId="0" fontId="5" fillId="0" borderId="6" xfId="0" applyFont="1" applyBorder="1" applyProtection="1">
      <protection locked="0"/>
    </xf>
    <xf numFmtId="0" fontId="5" fillId="4" borderId="6" xfId="0" applyFont="1" applyFill="1" applyBorder="1" applyAlignment="1" applyProtection="1">
      <alignment vertical="center"/>
      <protection locked="0"/>
    </xf>
    <xf numFmtId="0" fontId="18" fillId="4" borderId="6" xfId="0" applyFont="1" applyFill="1" applyBorder="1" applyAlignment="1" applyProtection="1">
      <alignment vertical="center"/>
      <protection locked="0"/>
    </xf>
    <xf numFmtId="164" fontId="5" fillId="4" borderId="6" xfId="0" applyNumberFormat="1" applyFont="1" applyFill="1" applyBorder="1" applyAlignment="1" applyProtection="1">
      <alignment vertical="center"/>
      <protection locked="0"/>
    </xf>
    <xf numFmtId="0" fontId="7" fillId="4" borderId="17" xfId="0" applyFont="1" applyFill="1" applyBorder="1" applyAlignment="1" applyProtection="1">
      <alignment horizontal="center"/>
      <protection locked="0"/>
    </xf>
    <xf numFmtId="43" fontId="0" fillId="4" borderId="17" xfId="1" applyFont="1" applyFill="1" applyBorder="1" applyProtection="1">
      <protection locked="0"/>
    </xf>
    <xf numFmtId="43" fontId="7" fillId="4" borderId="17" xfId="1" applyFont="1" applyFill="1" applyBorder="1" applyProtection="1">
      <protection locked="0"/>
    </xf>
    <xf numFmtId="0" fontId="0" fillId="0" borderId="17" xfId="0" applyBorder="1" applyProtection="1">
      <protection locked="0"/>
    </xf>
    <xf numFmtId="0" fontId="0" fillId="4" borderId="17" xfId="0" applyFill="1" applyBorder="1" applyProtection="1">
      <protection locked="0"/>
    </xf>
    <xf numFmtId="0" fontId="7" fillId="0" borderId="0" xfId="0" applyFont="1" applyAlignment="1" applyProtection="1">
      <alignment horizontal="center"/>
      <protection locked="0"/>
    </xf>
    <xf numFmtId="43" fontId="7" fillId="0" borderId="0" xfId="1" applyFont="1" applyProtection="1">
      <protection locked="0"/>
    </xf>
    <xf numFmtId="0" fontId="9" fillId="0" borderId="0" xfId="0" applyFont="1" applyProtection="1">
      <protection locked="0"/>
    </xf>
    <xf numFmtId="0" fontId="9" fillId="0" borderId="6" xfId="0" applyFont="1" applyBorder="1" applyAlignment="1" applyProtection="1">
      <alignment horizontal="center"/>
      <protection locked="0"/>
    </xf>
    <xf numFmtId="0" fontId="15" fillId="0" borderId="6" xfId="0" applyFont="1" applyBorder="1"/>
    <xf numFmtId="0" fontId="16" fillId="0" borderId="6" xfId="0" applyFont="1" applyBorder="1"/>
    <xf numFmtId="0" fontId="34" fillId="0" borderId="0" xfId="0" applyFont="1" applyAlignment="1" applyProtection="1">
      <alignment horizontal="center" vertical="center" wrapText="1"/>
      <protection locked="0"/>
    </xf>
    <xf numFmtId="0" fontId="34" fillId="0" borderId="0" xfId="0" applyFont="1" applyProtection="1">
      <protection locked="0"/>
    </xf>
    <xf numFmtId="0" fontId="34" fillId="0" borderId="6" xfId="0" applyFont="1" applyBorder="1" applyProtection="1">
      <protection locked="0"/>
    </xf>
    <xf numFmtId="0" fontId="19" fillId="0" borderId="0" xfId="0" applyFont="1" applyAlignment="1">
      <alignment vertical="center"/>
    </xf>
    <xf numFmtId="0" fontId="34" fillId="0" borderId="6" xfId="0" applyFont="1" applyBorder="1"/>
    <xf numFmtId="0" fontId="6" fillId="0" borderId="6" xfId="0" applyFont="1" applyBorder="1" applyProtection="1">
      <protection locked="0"/>
    </xf>
    <xf numFmtId="164" fontId="0" fillId="0" borderId="0" xfId="0" applyNumberFormat="1" applyProtection="1">
      <protection locked="0"/>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0" borderId="6" xfId="0" applyFont="1" applyBorder="1"/>
    <xf numFmtId="167" fontId="34" fillId="11" borderId="6" xfId="0" applyNumberFormat="1" applyFont="1" applyFill="1" applyBorder="1" applyAlignment="1">
      <alignment horizontal="center"/>
    </xf>
    <xf numFmtId="0" fontId="34" fillId="0" borderId="6" xfId="0" applyFont="1" applyBorder="1" applyAlignment="1">
      <alignment horizontal="center"/>
    </xf>
    <xf numFmtId="165" fontId="34" fillId="11" borderId="6" xfId="0" applyNumberFormat="1" applyFont="1" applyFill="1" applyBorder="1"/>
    <xf numFmtId="0" fontId="2" fillId="0" borderId="0" xfId="0" applyFont="1" applyAlignment="1" applyProtection="1">
      <alignment vertical="center"/>
      <protection locked="0"/>
    </xf>
    <xf numFmtId="43" fontId="0" fillId="0" borderId="0" xfId="1" applyFont="1" applyAlignment="1" applyProtection="1">
      <alignment horizontal="center" vertical="center"/>
      <protection locked="0"/>
    </xf>
    <xf numFmtId="0" fontId="0" fillId="0" borderId="0" xfId="0" applyAlignment="1" applyProtection="1">
      <alignment horizontal="center" vertical="center"/>
      <protection locked="0"/>
    </xf>
    <xf numFmtId="0" fontId="35" fillId="0" borderId="6" xfId="0" applyFont="1" applyBorder="1" applyProtection="1">
      <protection locked="0"/>
    </xf>
    <xf numFmtId="0" fontId="0" fillId="0" borderId="0" xfId="0" applyAlignment="1" applyProtection="1">
      <alignment vertical="center"/>
      <protection locked="0"/>
    </xf>
    <xf numFmtId="0" fontId="3" fillId="0" borderId="0" xfId="0" applyFont="1"/>
    <xf numFmtId="43" fontId="0" fillId="0" borderId="0" xfId="1" applyFont="1" applyAlignment="1" applyProtection="1">
      <alignment horizontal="center" vertical="center"/>
    </xf>
    <xf numFmtId="0" fontId="5" fillId="0" borderId="0" xfId="0" applyFont="1"/>
    <xf numFmtId="0" fontId="6" fillId="0" borderId="0" xfId="0" applyFont="1"/>
    <xf numFmtId="0" fontId="7"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8" fillId="2" borderId="6" xfId="0" applyFont="1" applyFill="1" applyBorder="1" applyAlignment="1">
      <alignment horizontal="center" vertical="center" wrapText="1"/>
    </xf>
    <xf numFmtId="43" fontId="7" fillId="2" borderId="6" xfId="1" applyFont="1" applyFill="1" applyBorder="1" applyAlignment="1" applyProtection="1">
      <alignment horizontal="center" vertical="center" wrapText="1"/>
    </xf>
    <xf numFmtId="0" fontId="37" fillId="0" borderId="6" xfId="0" applyFont="1" applyBorder="1"/>
    <xf numFmtId="0" fontId="37" fillId="0" borderId="6" xfId="0" applyFont="1" applyBorder="1" applyAlignment="1">
      <alignment horizontal="center" vertical="center"/>
    </xf>
    <xf numFmtId="43" fontId="37" fillId="0" borderId="6" xfId="1" applyFont="1" applyBorder="1" applyAlignment="1" applyProtection="1">
      <alignment horizontal="center" vertical="center"/>
    </xf>
    <xf numFmtId="0" fontId="11" fillId="0" borderId="0" xfId="0" applyFont="1"/>
    <xf numFmtId="0" fontId="7" fillId="5"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43" fontId="7" fillId="5" borderId="6" xfId="1" applyFont="1" applyFill="1" applyBorder="1" applyAlignment="1" applyProtection="1">
      <alignment horizontal="center" vertical="center" wrapText="1"/>
    </xf>
    <xf numFmtId="0" fontId="37" fillId="0" borderId="0" xfId="0" applyFont="1"/>
    <xf numFmtId="0" fontId="2"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13" fillId="0" borderId="0" xfId="0" applyFont="1" applyAlignment="1" applyProtection="1">
      <alignment horizontal="center" vertical="center"/>
      <protection locked="0"/>
    </xf>
    <xf numFmtId="0" fontId="5" fillId="4" borderId="6" xfId="0" applyFont="1" applyFill="1" applyBorder="1" applyProtection="1">
      <protection locked="0"/>
    </xf>
    <xf numFmtId="43" fontId="5" fillId="0" borderId="6" xfId="1" applyFont="1" applyBorder="1" applyProtection="1">
      <protection locked="0"/>
    </xf>
    <xf numFmtId="0" fontId="27" fillId="4" borderId="6" xfId="0" applyFont="1" applyFill="1" applyBorder="1" applyProtection="1">
      <protection locked="0"/>
    </xf>
    <xf numFmtId="0" fontId="27" fillId="4" borderId="6" xfId="0" applyFont="1" applyFill="1" applyBorder="1" applyAlignment="1" applyProtection="1">
      <alignment wrapText="1"/>
      <protection locked="0"/>
    </xf>
    <xf numFmtId="0" fontId="7" fillId="4" borderId="6" xfId="0" applyFont="1" applyFill="1" applyBorder="1" applyProtection="1">
      <protection locked="0"/>
    </xf>
    <xf numFmtId="0" fontId="7" fillId="0" borderId="6" xfId="0" applyFont="1" applyBorder="1" applyProtection="1">
      <protection locked="0"/>
    </xf>
    <xf numFmtId="43" fontId="7" fillId="0" borderId="6" xfId="1" applyFont="1" applyBorder="1" applyProtection="1">
      <protection locked="0"/>
    </xf>
    <xf numFmtId="0" fontId="25" fillId="0" borderId="0" xfId="0" applyFont="1" applyAlignment="1">
      <alignment vertical="top"/>
    </xf>
    <xf numFmtId="0" fontId="26" fillId="0" borderId="25" xfId="0" applyFont="1" applyBorder="1" applyAlignment="1">
      <alignment horizontal="left" vertical="center" wrapText="1"/>
    </xf>
    <xf numFmtId="0" fontId="0" fillId="0" borderId="25" xfId="0" applyBorder="1" applyAlignment="1">
      <alignment horizontal="left" vertical="center" wrapText="1"/>
    </xf>
    <xf numFmtId="0" fontId="7" fillId="10" borderId="6" xfId="0" applyFont="1" applyFill="1" applyBorder="1" applyAlignment="1">
      <alignment horizontal="center" vertical="center" wrapText="1"/>
    </xf>
    <xf numFmtId="0" fontId="8" fillId="10" borderId="6" xfId="0" applyFont="1" applyFill="1" applyBorder="1" applyAlignment="1">
      <alignment horizontal="center" vertical="center" wrapText="1"/>
    </xf>
    <xf numFmtId="43" fontId="10" fillId="0" borderId="6" xfId="1" applyFont="1" applyBorder="1" applyProtection="1"/>
    <xf numFmtId="165" fontId="10" fillId="0" borderId="6" xfId="0" applyNumberFormat="1" applyFont="1" applyBorder="1"/>
    <xf numFmtId="0" fontId="10" fillId="0" borderId="0" xfId="0" applyFont="1"/>
    <xf numFmtId="2" fontId="16" fillId="0" borderId="6" xfId="0" applyNumberFormat="1" applyFont="1" applyBorder="1"/>
    <xf numFmtId="44" fontId="16" fillId="0" borderId="6" xfId="2" applyFont="1" applyBorder="1" applyProtection="1"/>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8" fontId="0" fillId="0" borderId="0" xfId="0" applyNumberFormat="1" applyAlignment="1" applyProtection="1">
      <alignment horizontal="center"/>
      <protection locked="0"/>
    </xf>
    <xf numFmtId="0" fontId="7" fillId="0" borderId="26" xfId="0" applyFont="1" applyBorder="1" applyAlignment="1" applyProtection="1">
      <alignment horizontal="center"/>
      <protection locked="0"/>
    </xf>
    <xf numFmtId="2" fontId="22" fillId="0" borderId="6" xfId="0" applyNumberFormat="1" applyFont="1" applyBorder="1" applyProtection="1">
      <protection locked="0"/>
    </xf>
    <xf numFmtId="2" fontId="7" fillId="4" borderId="6" xfId="0" applyNumberFormat="1" applyFont="1" applyFill="1" applyBorder="1" applyProtection="1">
      <protection locked="0"/>
    </xf>
    <xf numFmtId="0" fontId="6" fillId="0" borderId="6" xfId="0" applyFont="1" applyBorder="1" applyAlignment="1" applyProtection="1">
      <alignment horizontal="left" vertical="center"/>
      <protection locked="0"/>
    </xf>
    <xf numFmtId="166" fontId="0" fillId="0" borderId="6" xfId="1" applyNumberFormat="1" applyFont="1" applyBorder="1" applyAlignment="1" applyProtection="1">
      <alignment horizontal="center"/>
      <protection locked="0"/>
    </xf>
    <xf numFmtId="0" fontId="0" fillId="0" borderId="6" xfId="0" applyBorder="1" applyAlignment="1" applyProtection="1">
      <alignment horizontal="center"/>
      <protection locked="0"/>
    </xf>
    <xf numFmtId="166" fontId="7" fillId="9" borderId="6" xfId="1" applyNumberFormat="1" applyFont="1" applyFill="1" applyBorder="1" applyAlignment="1" applyProtection="1">
      <alignment horizontal="center"/>
      <protection locked="0"/>
    </xf>
    <xf numFmtId="166" fontId="7" fillId="9" borderId="6" xfId="0" applyNumberFormat="1" applyFont="1" applyFill="1" applyBorder="1" applyAlignment="1" applyProtection="1">
      <alignment horizontal="center"/>
      <protection locked="0"/>
    </xf>
    <xf numFmtId="0" fontId="0" fillId="4" borderId="6" xfId="0" applyFill="1" applyBorder="1" applyProtection="1">
      <protection locked="0"/>
    </xf>
    <xf numFmtId="0" fontId="0" fillId="0" borderId="6" xfId="3" applyNumberFormat="1" applyFont="1" applyBorder="1" applyAlignment="1" applyProtection="1">
      <alignment horizontal="center"/>
      <protection locked="0"/>
    </xf>
    <xf numFmtId="10" fontId="7" fillId="9" borderId="6" xfId="3" applyNumberFormat="1" applyFont="1" applyFill="1" applyBorder="1" applyAlignment="1" applyProtection="1">
      <alignment horizontal="center"/>
      <protection locked="0"/>
    </xf>
    <xf numFmtId="43" fontId="0" fillId="0" borderId="0" xfId="1" applyFont="1" applyProtection="1"/>
    <xf numFmtId="0" fontId="0" fillId="0" borderId="0" xfId="0" applyAlignment="1">
      <alignment horizontal="center" vertical="center" wrapText="1"/>
    </xf>
    <xf numFmtId="44" fontId="7" fillId="0" borderId="6" xfId="2" applyFont="1" applyBorder="1" applyProtection="1"/>
    <xf numFmtId="0" fontId="5" fillId="0" borderId="6" xfId="0" applyFont="1" applyBorder="1" applyAlignment="1">
      <alignment vertical="center"/>
    </xf>
    <xf numFmtId="166" fontId="7" fillId="0" borderId="17" xfId="1" applyNumberFormat="1" applyFont="1" applyBorder="1" applyProtection="1"/>
    <xf numFmtId="165" fontId="5" fillId="0" borderId="6" xfId="1" applyNumberFormat="1" applyFont="1" applyBorder="1" applyAlignment="1" applyProtection="1">
      <alignment vertical="center"/>
    </xf>
    <xf numFmtId="165" fontId="7" fillId="0" borderId="18" xfId="1" applyNumberFormat="1" applyFont="1" applyBorder="1" applyProtection="1"/>
    <xf numFmtId="0" fontId="12" fillId="0" borderId="0" xfId="0" applyFont="1"/>
    <xf numFmtId="0" fontId="14" fillId="0" borderId="0" xfId="0" applyFont="1"/>
    <xf numFmtId="0" fontId="5" fillId="0" borderId="7" xfId="0" applyFont="1" applyBorder="1" applyProtection="1">
      <protection locked="0"/>
    </xf>
    <xf numFmtId="0" fontId="5" fillId="4" borderId="7" xfId="0" applyFont="1" applyFill="1" applyBorder="1" applyAlignment="1" applyProtection="1">
      <alignment vertical="center"/>
      <protection locked="0"/>
    </xf>
    <xf numFmtId="0" fontId="5" fillId="0" borderId="7" xfId="0" applyFont="1" applyBorder="1" applyAlignment="1">
      <alignment vertical="center"/>
    </xf>
    <xf numFmtId="0" fontId="18" fillId="4" borderId="7" xfId="0" applyFont="1" applyFill="1" applyBorder="1" applyAlignment="1" applyProtection="1">
      <alignment vertical="center"/>
      <protection locked="0"/>
    </xf>
    <xf numFmtId="164" fontId="5" fillId="4" borderId="7" xfId="0" applyNumberFormat="1" applyFont="1" applyFill="1" applyBorder="1" applyAlignment="1" applyProtection="1">
      <alignment vertical="center"/>
      <protection locked="0"/>
    </xf>
    <xf numFmtId="165" fontId="5" fillId="0" borderId="7" xfId="1" applyNumberFormat="1" applyFont="1" applyBorder="1" applyAlignment="1" applyProtection="1">
      <alignment vertical="center"/>
    </xf>
    <xf numFmtId="0" fontId="10" fillId="0" borderId="7" xfId="0" applyFont="1" applyBorder="1"/>
    <xf numFmtId="165" fontId="10" fillId="0" borderId="7" xfId="0" applyNumberFormat="1" applyFont="1" applyBorder="1"/>
    <xf numFmtId="43" fontId="10" fillId="0" borderId="6" xfId="1" applyFont="1" applyBorder="1" applyAlignment="1" applyProtection="1">
      <alignment horizontal="center" vertical="center"/>
    </xf>
    <xf numFmtId="0" fontId="19" fillId="0" borderId="6" xfId="0" applyFont="1" applyBorder="1" applyProtection="1">
      <protection locked="0"/>
    </xf>
    <xf numFmtId="43" fontId="19" fillId="0" borderId="6" xfId="1"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6" fillId="0" borderId="6" xfId="0" applyFont="1" applyBorder="1" applyProtection="1">
      <protection locked="0"/>
    </xf>
    <xf numFmtId="0" fontId="8" fillId="4" borderId="18" xfId="0" applyFont="1" applyFill="1" applyBorder="1" applyAlignment="1">
      <alignment horizontal="center" vertical="center"/>
    </xf>
    <xf numFmtId="0" fontId="10" fillId="0" borderId="6" xfId="0" applyFont="1" applyBorder="1" applyAlignment="1">
      <alignment vertical="center"/>
    </xf>
    <xf numFmtId="2" fontId="10" fillId="0" borderId="6" xfId="0" applyNumberFormat="1" applyFont="1" applyBorder="1" applyAlignment="1">
      <alignment vertical="center"/>
    </xf>
    <xf numFmtId="164" fontId="10" fillId="0" borderId="6" xfId="0" applyNumberFormat="1" applyFont="1" applyBorder="1" applyAlignment="1">
      <alignment vertical="center"/>
    </xf>
    <xf numFmtId="165" fontId="10" fillId="0" borderId="6" xfId="1" applyNumberFormat="1" applyFont="1" applyBorder="1" applyAlignment="1" applyProtection="1">
      <alignment vertical="center"/>
    </xf>
    <xf numFmtId="0" fontId="8" fillId="0" borderId="0" xfId="0" applyFont="1" applyProtection="1">
      <protection locked="0"/>
    </xf>
    <xf numFmtId="0" fontId="26" fillId="0" borderId="6" xfId="0" applyFont="1" applyBorder="1" applyAlignment="1" applyProtection="1">
      <alignment vertical="center"/>
      <protection locked="0"/>
    </xf>
    <xf numFmtId="164" fontId="26" fillId="0" borderId="6" xfId="0" applyNumberFormat="1" applyFont="1" applyBorder="1" applyAlignment="1" applyProtection="1">
      <alignment vertical="center"/>
      <protection locked="0"/>
    </xf>
    <xf numFmtId="0" fontId="8" fillId="4" borderId="16" xfId="0" applyFont="1" applyFill="1" applyBorder="1" applyAlignment="1">
      <alignment horizontal="center" vertical="center"/>
    </xf>
    <xf numFmtId="0" fontId="8" fillId="0" borderId="16" xfId="0" applyFont="1" applyBorder="1" applyAlignment="1">
      <alignment horizontal="center" vertical="center"/>
    </xf>
    <xf numFmtId="165" fontId="8" fillId="0" borderId="18" xfId="0" applyNumberFormat="1" applyFont="1" applyBorder="1" applyAlignment="1">
      <alignment horizontal="center" vertical="center"/>
    </xf>
    <xf numFmtId="2" fontId="26" fillId="0" borderId="6" xfId="0" applyNumberFormat="1" applyFont="1" applyBorder="1" applyProtection="1">
      <protection locked="0"/>
    </xf>
    <xf numFmtId="43" fontId="26" fillId="0" borderId="6" xfId="1" applyFont="1" applyBorder="1" applyProtection="1">
      <protection locked="0"/>
    </xf>
    <xf numFmtId="165" fontId="26" fillId="0" borderId="6" xfId="0" applyNumberFormat="1" applyFont="1" applyBorder="1" applyProtection="1">
      <protection locked="0"/>
    </xf>
    <xf numFmtId="0" fontId="26" fillId="0" borderId="0" xfId="0" applyFont="1" applyProtection="1">
      <protection locked="0"/>
    </xf>
    <xf numFmtId="165" fontId="5" fillId="0" borderId="6" xfId="0" applyNumberFormat="1" applyFont="1" applyBorder="1"/>
    <xf numFmtId="0" fontId="9" fillId="0" borderId="6" xfId="0" applyFont="1" applyBorder="1" applyAlignment="1" applyProtection="1">
      <alignment vertical="center"/>
      <protection locked="0"/>
    </xf>
    <xf numFmtId="0" fontId="9" fillId="0" borderId="6" xfId="0" applyFont="1" applyBorder="1" applyProtection="1">
      <protection locked="0"/>
    </xf>
    <xf numFmtId="0" fontId="9" fillId="0" borderId="6" xfId="0" applyFont="1" applyBorder="1" applyAlignment="1">
      <alignment vertical="center"/>
    </xf>
    <xf numFmtId="0" fontId="19" fillId="6" borderId="7"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19" fillId="8" borderId="6" xfId="0" applyFont="1" applyFill="1" applyBorder="1" applyAlignment="1">
      <alignment horizontal="center"/>
    </xf>
    <xf numFmtId="10" fontId="34" fillId="0" borderId="6" xfId="3" applyNumberFormat="1" applyFont="1" applyBorder="1" applyProtection="1">
      <protection locked="0"/>
    </xf>
    <xf numFmtId="10" fontId="0" fillId="0" borderId="6" xfId="3" applyNumberFormat="1" applyFont="1" applyBorder="1" applyProtection="1">
      <protection locked="0"/>
    </xf>
    <xf numFmtId="0" fontId="9" fillId="7" borderId="6" xfId="0" applyFont="1" applyFill="1" applyBorder="1"/>
    <xf numFmtId="0" fontId="0" fillId="13" borderId="6" xfId="0" applyFill="1" applyBorder="1"/>
    <xf numFmtId="0" fontId="1" fillId="0" borderId="6" xfId="0" applyFont="1" applyBorder="1" applyProtection="1">
      <protection locked="0"/>
    </xf>
    <xf numFmtId="44" fontId="26" fillId="0" borderId="6" xfId="2" applyFont="1" applyBorder="1" applyProtection="1">
      <protection locked="0"/>
    </xf>
    <xf numFmtId="0" fontId="37" fillId="0" borderId="0" xfId="0" applyFont="1" applyAlignment="1">
      <alignment horizontal="center" vertical="center"/>
    </xf>
    <xf numFmtId="2" fontId="26" fillId="0" borderId="6" xfId="0" applyNumberFormat="1" applyFont="1" applyBorder="1" applyAlignment="1" applyProtection="1">
      <alignment vertical="center"/>
      <protection locked="0"/>
    </xf>
    <xf numFmtId="165" fontId="26" fillId="0" borderId="6" xfId="1" applyNumberFormat="1" applyFont="1" applyBorder="1" applyAlignment="1" applyProtection="1">
      <alignment vertical="center"/>
      <protection locked="0"/>
    </xf>
    <xf numFmtId="165" fontId="6" fillId="0" borderId="6" xfId="1" applyNumberFormat="1" applyFont="1" applyBorder="1" applyAlignment="1" applyProtection="1">
      <alignment vertical="center"/>
      <protection locked="0"/>
    </xf>
    <xf numFmtId="165" fontId="0" fillId="12" borderId="6" xfId="0" applyNumberFormat="1" applyFill="1" applyBorder="1" applyProtection="1">
      <protection locked="0"/>
    </xf>
    <xf numFmtId="167" fontId="34" fillId="12" borderId="6" xfId="0" applyNumberFormat="1" applyFont="1" applyFill="1" applyBorder="1" applyAlignment="1" applyProtection="1">
      <alignment horizontal="center"/>
      <protection locked="0"/>
    </xf>
    <xf numFmtId="165" fontId="30" fillId="12" borderId="6" xfId="0" applyNumberFormat="1" applyFont="1" applyFill="1" applyBorder="1" applyProtection="1">
      <protection locked="0"/>
    </xf>
    <xf numFmtId="0" fontId="1" fillId="0" borderId="1"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 fillId="13" borderId="24" xfId="0" applyFont="1" applyFill="1" applyBorder="1" applyAlignment="1">
      <alignment horizontal="left"/>
    </xf>
    <xf numFmtId="0" fontId="1" fillId="13" borderId="25" xfId="0" applyFont="1" applyFill="1" applyBorder="1" applyAlignment="1">
      <alignment horizontal="left"/>
    </xf>
    <xf numFmtId="0" fontId="1" fillId="13" borderId="26" xfId="0" applyFont="1" applyFill="1" applyBorder="1" applyAlignment="1">
      <alignment horizontal="left"/>
    </xf>
    <xf numFmtId="0" fontId="21" fillId="0" borderId="24" xfId="0" applyFont="1" applyBorder="1" applyAlignment="1">
      <alignment horizontal="left" vertical="center" wrapText="1"/>
    </xf>
    <xf numFmtId="0" fontId="21" fillId="0" borderId="26" xfId="0" applyFont="1" applyBorder="1" applyAlignment="1">
      <alignment horizontal="left" vertical="center" wrapText="1"/>
    </xf>
    <xf numFmtId="0" fontId="21" fillId="0" borderId="24"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9" fillId="7" borderId="24" xfId="0" applyFont="1" applyFill="1" applyBorder="1" applyAlignment="1">
      <alignment horizontal="left" vertical="center"/>
    </xf>
    <xf numFmtId="0" fontId="9" fillId="7" borderId="25" xfId="0" applyFont="1" applyFill="1" applyBorder="1" applyAlignment="1">
      <alignment horizontal="left" vertical="center"/>
    </xf>
    <xf numFmtId="0" fontId="9" fillId="7" borderId="26" xfId="0" applyFont="1" applyFill="1" applyBorder="1" applyAlignment="1">
      <alignment horizontal="left" vertical="center"/>
    </xf>
    <xf numFmtId="0" fontId="9" fillId="7" borderId="24" xfId="0" applyFont="1" applyFill="1" applyBorder="1" applyAlignment="1">
      <alignment horizontal="left" vertical="top"/>
    </xf>
    <xf numFmtId="0" fontId="9" fillId="7" borderId="25" xfId="0" applyFont="1" applyFill="1" applyBorder="1" applyAlignment="1">
      <alignment horizontal="left" vertical="top"/>
    </xf>
    <xf numFmtId="0" fontId="9" fillId="7" borderId="26" xfId="0" applyFont="1" applyFill="1" applyBorder="1" applyAlignment="1">
      <alignment horizontal="left" vertical="top"/>
    </xf>
    <xf numFmtId="0" fontId="9" fillId="0" borderId="24"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8" fontId="7" fillId="0" borderId="22" xfId="0" applyNumberFormat="1" applyFont="1" applyBorder="1" applyAlignment="1">
      <alignment horizontal="center" vertical="center"/>
    </xf>
    <xf numFmtId="8" fontId="7" fillId="0" borderId="23"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37"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20" xfId="0" applyNumberFormat="1" applyFont="1" applyBorder="1" applyAlignment="1">
      <alignment horizontal="center" vertical="center"/>
    </xf>
    <xf numFmtId="0" fontId="26" fillId="0" borderId="0" xfId="0" applyFont="1" applyAlignment="1">
      <alignment horizontal="center"/>
    </xf>
    <xf numFmtId="0" fontId="9" fillId="0" borderId="7" xfId="0" applyFont="1" applyBorder="1" applyAlignment="1">
      <alignment vertical="center"/>
    </xf>
    <xf numFmtId="0" fontId="9" fillId="0" borderId="10" xfId="0" applyFont="1" applyBorder="1" applyAlignment="1">
      <alignment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9" fillId="0" borderId="7"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29" xfId="0" applyFont="1" applyBorder="1" applyProtection="1">
      <protection locked="0"/>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7" fillId="0" borderId="17" xfId="0" applyFont="1" applyBorder="1" applyAlignment="1" applyProtection="1">
      <alignment horizontal="center"/>
      <protection locked="0"/>
    </xf>
    <xf numFmtId="0" fontId="6" fillId="0" borderId="0" xfId="0" applyFont="1" applyAlignment="1">
      <alignment vertical="center" wrapText="1"/>
    </xf>
    <xf numFmtId="0" fontId="0" fillId="0" borderId="0" xfId="0"/>
    <xf numFmtId="0" fontId="19" fillId="6" borderId="7"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34" fillId="0" borderId="24" xfId="0" applyFont="1" applyBorder="1" applyAlignment="1">
      <alignment horizontal="left" vertical="center"/>
    </xf>
    <xf numFmtId="0" fontId="34" fillId="0" borderId="26" xfId="0" applyFont="1" applyBorder="1" applyAlignment="1">
      <alignment horizontal="left" vertical="center"/>
    </xf>
    <xf numFmtId="0" fontId="19" fillId="6" borderId="8" xfId="0" applyFont="1" applyFill="1" applyBorder="1" applyAlignment="1">
      <alignment horizontal="center" vertical="center"/>
    </xf>
    <xf numFmtId="0" fontId="19" fillId="6" borderId="27"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28" xfId="0" applyFont="1" applyFill="1" applyBorder="1" applyAlignment="1">
      <alignment horizontal="center" vertical="center"/>
    </xf>
    <xf numFmtId="0" fontId="19" fillId="6" borderId="12" xfId="0" applyFont="1" applyFill="1" applyBorder="1" applyAlignment="1">
      <alignment horizontal="center" vertic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35" xfId="0" applyFont="1" applyBorder="1" applyAlignment="1">
      <alignment horizontal="center"/>
    </xf>
    <xf numFmtId="0" fontId="7" fillId="0" borderId="21" xfId="0" applyFont="1" applyBorder="1" applyAlignment="1">
      <alignment horizontal="center" vertical="center" wrapText="1"/>
    </xf>
    <xf numFmtId="0" fontId="0" fillId="0" borderId="22" xfId="0" applyBorder="1"/>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7" fillId="4" borderId="16" xfId="0" applyFont="1" applyFill="1" applyBorder="1" applyAlignment="1">
      <alignment horizontal="center" vertical="center"/>
    </xf>
    <xf numFmtId="0" fontId="0" fillId="0" borderId="17" xfId="0" applyBorder="1"/>
    <xf numFmtId="0" fontId="7" fillId="0" borderId="36" xfId="0" applyFont="1" applyBorder="1" applyAlignment="1">
      <alignment horizontal="center" vertical="center"/>
    </xf>
    <xf numFmtId="0" fontId="0" fillId="0" borderId="10" xfId="0" applyBorder="1"/>
    <xf numFmtId="0" fontId="7" fillId="0" borderId="19" xfId="0" applyFont="1" applyBorder="1" applyAlignment="1">
      <alignment horizontal="center" vertical="center"/>
    </xf>
    <xf numFmtId="0" fontId="0" fillId="0" borderId="6" xfId="0" applyBorder="1"/>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0" fillId="4" borderId="6" xfId="0" applyFill="1" applyBorder="1" applyAlignment="1" applyProtection="1">
      <alignment horizontal="left" vertical="top"/>
      <protection locked="0"/>
    </xf>
    <xf numFmtId="0" fontId="0" fillId="4" borderId="6" xfId="0" applyFill="1" applyBorder="1" applyAlignment="1" applyProtection="1">
      <alignment horizontal="left" vertical="center"/>
      <protection locked="0"/>
    </xf>
    <xf numFmtId="0" fontId="23" fillId="0" borderId="6" xfId="0" applyFont="1" applyBorder="1" applyAlignment="1" applyProtection="1">
      <alignment horizontal="left" vertical="center" wrapText="1"/>
      <protection locked="0"/>
    </xf>
    <xf numFmtId="0" fontId="23" fillId="0" borderId="6" xfId="0" applyFont="1" applyBorder="1" applyAlignment="1" applyProtection="1">
      <alignment horizontal="left" vertical="center"/>
      <protection locked="0"/>
    </xf>
    <xf numFmtId="0" fontId="7" fillId="0" borderId="6" xfId="0" applyFont="1" applyBorder="1" applyAlignment="1" applyProtection="1">
      <alignment horizontal="left" vertical="top" wrapText="1"/>
      <protection locked="0"/>
    </xf>
    <xf numFmtId="0" fontId="24" fillId="0" borderId="6" xfId="0" applyFont="1" applyBorder="1" applyAlignment="1" applyProtection="1">
      <alignment horizontal="left" vertical="center" wrapText="1"/>
      <protection locked="0"/>
    </xf>
    <xf numFmtId="0" fontId="8" fillId="0" borderId="1" xfId="0" applyFont="1" applyBorder="1" applyAlignment="1">
      <alignment horizontal="center"/>
    </xf>
    <xf numFmtId="0" fontId="8" fillId="0" borderId="3" xfId="0" applyFont="1" applyBorder="1" applyAlignment="1">
      <alignment horizontal="center"/>
    </xf>
    <xf numFmtId="0" fontId="7" fillId="0" borderId="24"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2" borderId="6"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0" fillId="0" borderId="25" xfId="0" applyBorder="1" applyAlignment="1">
      <alignment horizontal="left" vertical="center" wrapText="1"/>
    </xf>
    <xf numFmtId="0" fontId="0" fillId="0" borderId="0" xfId="0" applyAlignment="1" applyProtection="1">
      <alignment horizontal="center" vertical="center"/>
      <protection locked="0"/>
    </xf>
    <xf numFmtId="0" fontId="9" fillId="0" borderId="0" xfId="0" applyFont="1"/>
    <xf numFmtId="0" fontId="31" fillId="0" borderId="13" xfId="0" applyFont="1" applyBorder="1" applyAlignment="1">
      <alignment vertical="top"/>
    </xf>
    <xf numFmtId="0" fontId="0" fillId="0" borderId="14" xfId="0" applyBorder="1"/>
    <xf numFmtId="0" fontId="0" fillId="0" borderId="15" xfId="0" applyBorder="1"/>
    <xf numFmtId="0" fontId="0" fillId="0" borderId="30" xfId="0" applyBorder="1"/>
    <xf numFmtId="0" fontId="0" fillId="0" borderId="31" xfId="0" applyBorder="1"/>
    <xf numFmtId="0" fontId="0" fillId="0" borderId="32" xfId="0" applyBorder="1"/>
    <xf numFmtId="0" fontId="0" fillId="0" borderId="4" xfId="0" applyBorder="1"/>
    <xf numFmtId="0" fontId="0" fillId="0" borderId="5" xfId="0" applyBorder="1"/>
    <xf numFmtId="0" fontId="0" fillId="0" borderId="0" xfId="0" applyAlignment="1">
      <alignment horizontal="center"/>
    </xf>
    <xf numFmtId="0" fontId="9" fillId="13" borderId="6" xfId="0" applyFont="1" applyFill="1" applyBorder="1" applyAlignment="1">
      <alignment vertical="center"/>
    </xf>
    <xf numFmtId="0" fontId="9" fillId="13" borderId="24" xfId="0" applyFont="1" applyFill="1" applyBorder="1" applyAlignment="1">
      <alignment horizontal="left" vertical="center"/>
    </xf>
    <xf numFmtId="0" fontId="9" fillId="13" borderId="26" xfId="0" applyFont="1" applyFill="1" applyBorder="1" applyAlignment="1">
      <alignment horizontal="left" vertical="center"/>
    </xf>
    <xf numFmtId="0" fontId="21" fillId="13" borderId="24" xfId="0" applyFont="1" applyFill="1" applyBorder="1" applyAlignment="1">
      <alignment horizontal="left" vertical="center" wrapText="1"/>
    </xf>
    <xf numFmtId="0" fontId="21" fillId="13" borderId="26" xfId="0" applyFont="1" applyFill="1" applyBorder="1" applyAlignment="1">
      <alignment horizontal="left" vertical="center" wrapText="1"/>
    </xf>
  </cellXfs>
  <cellStyles count="4">
    <cellStyle name="Milliers" xfId="1" builtinId="3"/>
    <cellStyle name="Monétaire" xfId="2" builtinId="4"/>
    <cellStyle name="Normal" xfId="0" builtinId="0"/>
    <cellStyle name="Pourcentage" xfId="3" builtinId="5"/>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0</xdr:row>
      <xdr:rowOff>0</xdr:rowOff>
    </xdr:from>
    <xdr:to>
      <xdr:col>13</xdr:col>
      <xdr:colOff>0</xdr:colOff>
      <xdr:row>3</xdr:row>
      <xdr:rowOff>97155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9039225" y="0"/>
          <a:ext cx="4572000" cy="876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361950</xdr:colOff>
      <xdr:row>0</xdr:row>
      <xdr:rowOff>180975</xdr:rowOff>
    </xdr:from>
    <xdr:to>
      <xdr:col>10</xdr:col>
      <xdr:colOff>697863</xdr:colOff>
      <xdr:row>2</xdr:row>
      <xdr:rowOff>123824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xdr:blipFill>
      <xdr:spPr bwMode="auto">
        <a:xfrm>
          <a:off x="5753100" y="180975"/>
          <a:ext cx="4577714" cy="876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590549</xdr:colOff>
      <xdr:row>0</xdr:row>
      <xdr:rowOff>85725</xdr:rowOff>
    </xdr:from>
    <xdr:to>
      <xdr:col>10</xdr:col>
      <xdr:colOff>983615</xdr:colOff>
      <xdr:row>5</xdr:row>
      <xdr:rowOff>8890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xdr:blipFill>
      <xdr:spPr bwMode="auto">
        <a:xfrm>
          <a:off x="5114925" y="85725"/>
          <a:ext cx="4968240" cy="891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1085850</xdr:colOff>
      <xdr:row>0</xdr:row>
      <xdr:rowOff>57150</xdr:rowOff>
    </xdr:from>
    <xdr:to>
      <xdr:col>8</xdr:col>
      <xdr:colOff>0</xdr:colOff>
      <xdr:row>3</xdr:row>
      <xdr:rowOff>107314</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xdr:blipFill>
      <xdr:spPr bwMode="auto">
        <a:xfrm>
          <a:off x="5372100" y="57150"/>
          <a:ext cx="3619500" cy="6438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1949450</xdr:colOff>
      <xdr:row>0</xdr:row>
      <xdr:rowOff>88900</xdr:rowOff>
    </xdr:from>
    <xdr:to>
      <xdr:col>7</xdr:col>
      <xdr:colOff>1905</xdr:colOff>
      <xdr:row>2</xdr:row>
      <xdr:rowOff>12064</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xdr:blipFill>
      <xdr:spPr bwMode="auto">
        <a:xfrm>
          <a:off x="5822950" y="88900"/>
          <a:ext cx="3691255" cy="716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800100</xdr:colOff>
      <xdr:row>17</xdr:row>
      <xdr:rowOff>180975</xdr:rowOff>
    </xdr:from>
    <xdr:to>
      <xdr:col>9</xdr:col>
      <xdr:colOff>200024</xdr:colOff>
      <xdr:row>22</xdr:row>
      <xdr:rowOff>104775</xdr:rowOff>
    </xdr:to>
    <xdr:pic>
      <xdr:nvPicPr>
        <xdr:cNvPr id="3" name="Imag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tretch/>
      </xdr:blipFill>
      <xdr:spPr bwMode="auto">
        <a:xfrm>
          <a:off x="3514725" y="4714875"/>
          <a:ext cx="4572000" cy="876299"/>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14</xdr:row>
          <xdr:rowOff>127000</xdr:rowOff>
        </xdr:from>
        <xdr:to>
          <xdr:col>7</xdr:col>
          <xdr:colOff>647700</xdr:colOff>
          <xdr:row>16</xdr:row>
          <xdr:rowOff>88900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zoomScaleNormal="100" workbookViewId="0">
      <selection activeCell="H17" sqref="H17"/>
    </sheetView>
  </sheetViews>
  <sheetFormatPr baseColWidth="10" defaultColWidth="11.453125" defaultRowHeight="14.5" x14ac:dyDescent="0.35"/>
  <cols>
    <col min="1" max="1" width="7.7265625" style="23" customWidth="1"/>
    <col min="2" max="2" width="21.81640625" style="23" customWidth="1"/>
    <col min="3" max="3" width="14.1796875" style="23" customWidth="1"/>
    <col min="4" max="4" width="15.1796875" style="23" customWidth="1"/>
    <col min="5" max="5" width="11.453125" style="23"/>
    <col min="6" max="6" width="15.453125" style="23" customWidth="1"/>
    <col min="7" max="7" width="11.453125" style="23"/>
    <col min="8" max="8" width="25.54296875" style="23" customWidth="1"/>
    <col min="9" max="9" width="12.54296875" style="23" customWidth="1"/>
    <col min="10" max="10" width="20.54296875" style="23" customWidth="1"/>
    <col min="11" max="11" width="23.1796875" style="23" bestFit="1" customWidth="1"/>
    <col min="12" max="12" width="13.1796875" style="60" customWidth="1"/>
    <col min="13" max="13" width="12.26953125" style="60" customWidth="1"/>
    <col min="14" max="14" width="11.453125" style="61"/>
    <col min="15" max="15" width="18.1796875" style="23" customWidth="1"/>
    <col min="16" max="16" width="23.54296875" style="23" customWidth="1"/>
    <col min="17" max="17" width="24.7265625" style="23" customWidth="1"/>
    <col min="18" max="18" width="18.1796875" style="23" customWidth="1"/>
    <col min="19" max="16384" width="11.453125" style="23"/>
  </cols>
  <sheetData>
    <row r="1" spans="1:15" ht="31.5" customHeight="1" x14ac:dyDescent="0.35">
      <c r="B1" s="59" t="s">
        <v>0</v>
      </c>
      <c r="E1" s="171"/>
      <c r="F1" s="172"/>
      <c r="G1" s="172"/>
      <c r="H1" s="172"/>
      <c r="I1" s="173"/>
    </row>
    <row r="2" spans="1:15" ht="15.5" x14ac:dyDescent="0.35">
      <c r="B2" s="22" t="s">
        <v>1</v>
      </c>
      <c r="D2" s="171"/>
      <c r="E2" s="174"/>
      <c r="F2" s="174"/>
      <c r="G2" s="174"/>
      <c r="H2" s="175"/>
    </row>
    <row r="4" spans="1:15" x14ac:dyDescent="0.35">
      <c r="A4"/>
      <c r="B4" s="64" t="s">
        <v>2</v>
      </c>
      <c r="C4"/>
      <c r="D4" s="2"/>
      <c r="E4"/>
      <c r="F4"/>
      <c r="G4"/>
      <c r="H4"/>
      <c r="I4"/>
      <c r="J4"/>
      <c r="K4"/>
      <c r="L4" s="65"/>
      <c r="M4" s="65"/>
    </row>
    <row r="5" spans="1:15" x14ac:dyDescent="0.35">
      <c r="A5"/>
      <c r="B5" s="64"/>
      <c r="C5"/>
      <c r="D5" s="2"/>
      <c r="E5"/>
      <c r="F5"/>
      <c r="G5"/>
      <c r="H5"/>
      <c r="I5"/>
      <c r="J5"/>
      <c r="K5"/>
      <c r="L5" s="65"/>
      <c r="M5" s="65"/>
    </row>
    <row r="6" spans="1:15" x14ac:dyDescent="0.35">
      <c r="A6"/>
      <c r="B6" s="66" t="s">
        <v>3</v>
      </c>
      <c r="C6" s="67"/>
      <c r="D6" s="67"/>
      <c r="E6" s="67"/>
      <c r="F6" s="67"/>
      <c r="G6" s="67"/>
      <c r="H6"/>
      <c r="I6"/>
      <c r="J6"/>
      <c r="K6"/>
      <c r="L6" s="65"/>
      <c r="M6" s="65"/>
    </row>
    <row r="7" spans="1:15" x14ac:dyDescent="0.35">
      <c r="A7"/>
      <c r="B7"/>
      <c r="C7" s="67"/>
      <c r="D7" s="67"/>
      <c r="E7" s="67"/>
      <c r="F7" s="67"/>
      <c r="G7" s="67"/>
      <c r="H7"/>
      <c r="I7"/>
      <c r="J7"/>
      <c r="K7"/>
      <c r="L7" s="65"/>
      <c r="M7" s="65"/>
    </row>
    <row r="8" spans="1:15" x14ac:dyDescent="0.35">
      <c r="A8"/>
      <c r="B8" s="67" t="s">
        <v>4</v>
      </c>
      <c r="C8" s="67"/>
      <c r="D8" s="67"/>
      <c r="E8" s="67"/>
      <c r="F8" s="67"/>
      <c r="G8" s="67"/>
      <c r="H8"/>
      <c r="I8"/>
      <c r="J8"/>
      <c r="K8"/>
      <c r="L8" s="65"/>
      <c r="M8" s="65"/>
    </row>
    <row r="9" spans="1:15" x14ac:dyDescent="0.35">
      <c r="A9"/>
      <c r="B9" s="67" t="s">
        <v>5</v>
      </c>
      <c r="C9" s="67"/>
      <c r="D9" s="67"/>
      <c r="E9" s="67"/>
      <c r="F9" s="67"/>
      <c r="G9" s="67"/>
      <c r="H9"/>
      <c r="I9"/>
      <c r="J9"/>
      <c r="K9"/>
      <c r="L9" s="65"/>
      <c r="M9" s="65"/>
    </row>
    <row r="10" spans="1:15" x14ac:dyDescent="0.35">
      <c r="A10"/>
      <c r="B10" s="67" t="s">
        <v>6</v>
      </c>
      <c r="C10" s="67"/>
      <c r="D10" s="67"/>
      <c r="E10" s="67"/>
      <c r="F10" s="67"/>
      <c r="G10" s="67"/>
      <c r="H10"/>
      <c r="I10"/>
      <c r="J10"/>
      <c r="K10"/>
      <c r="L10" s="65"/>
      <c r="M10" s="65"/>
    </row>
    <row r="11" spans="1:15" x14ac:dyDescent="0.35">
      <c r="A11"/>
      <c r="B11" s="3"/>
      <c r="C11"/>
      <c r="D11"/>
      <c r="E11"/>
      <c r="F11"/>
      <c r="G11"/>
      <c r="H11"/>
      <c r="I11"/>
      <c r="J11"/>
      <c r="K11"/>
      <c r="L11" s="65"/>
      <c r="M11" s="65"/>
    </row>
    <row r="12" spans="1:15" s="26" customFormat="1" ht="52.15" customHeight="1" x14ac:dyDescent="0.35">
      <c r="A12" s="68" t="s">
        <v>7</v>
      </c>
      <c r="B12" s="69" t="s">
        <v>8</v>
      </c>
      <c r="C12" s="69" t="s">
        <v>9</v>
      </c>
      <c r="D12" s="69" t="s">
        <v>10</v>
      </c>
      <c r="E12" s="69" t="s">
        <v>11</v>
      </c>
      <c r="F12" s="70" t="s">
        <v>12</v>
      </c>
      <c r="G12" s="70" t="s">
        <v>13</v>
      </c>
      <c r="H12" s="68" t="s">
        <v>14</v>
      </c>
      <c r="I12" s="69" t="s">
        <v>15</v>
      </c>
      <c r="J12" s="69" t="s">
        <v>16</v>
      </c>
      <c r="K12" s="69" t="s">
        <v>17</v>
      </c>
      <c r="L12" s="71" t="s">
        <v>18</v>
      </c>
      <c r="M12" s="68" t="s">
        <v>19</v>
      </c>
      <c r="N12" s="61"/>
    </row>
    <row r="13" spans="1:15" x14ac:dyDescent="0.35">
      <c r="A13" s="72">
        <v>1</v>
      </c>
      <c r="B13" s="55" t="s">
        <v>20</v>
      </c>
      <c r="C13" s="55"/>
      <c r="D13" s="55"/>
      <c r="E13" s="55"/>
      <c r="F13" s="55"/>
      <c r="G13" s="55"/>
      <c r="H13" s="55"/>
      <c r="I13" s="55"/>
      <c r="J13" s="55"/>
      <c r="K13" s="55" t="s">
        <v>21</v>
      </c>
      <c r="L13" s="131">
        <v>5</v>
      </c>
      <c r="M13" s="73"/>
      <c r="N13" s="176" t="s">
        <v>22</v>
      </c>
      <c r="O13" s="63"/>
    </row>
    <row r="14" spans="1:15" x14ac:dyDescent="0.35">
      <c r="A14" s="72">
        <v>2</v>
      </c>
      <c r="B14" s="72" t="s">
        <v>23</v>
      </c>
      <c r="C14" s="72"/>
      <c r="D14" s="72"/>
      <c r="E14" s="72"/>
      <c r="F14" s="72"/>
      <c r="G14" s="72"/>
      <c r="H14" s="72"/>
      <c r="I14" s="72"/>
      <c r="J14" s="72"/>
      <c r="K14" s="55"/>
      <c r="L14" s="74"/>
      <c r="M14" s="73"/>
      <c r="N14" s="176"/>
      <c r="O14" s="63"/>
    </row>
    <row r="15" spans="1:15" hidden="1" x14ac:dyDescent="0.35">
      <c r="A15" s="162"/>
      <c r="B15" s="132"/>
      <c r="C15" s="132"/>
      <c r="D15" s="132"/>
      <c r="E15" s="132"/>
      <c r="F15" s="132"/>
      <c r="G15" s="132"/>
      <c r="H15" s="132"/>
      <c r="I15" s="132"/>
      <c r="J15" s="132"/>
      <c r="K15" s="62"/>
      <c r="L15" s="133"/>
      <c r="M15" s="134"/>
      <c r="O15" s="63"/>
    </row>
    <row r="16" spans="1:15" x14ac:dyDescent="0.35">
      <c r="A16" s="162"/>
      <c r="B16" s="132"/>
      <c r="C16" s="132"/>
      <c r="D16" s="132"/>
      <c r="E16" s="132"/>
      <c r="F16" s="132"/>
      <c r="G16" s="132"/>
      <c r="H16" s="132"/>
      <c r="I16" s="132"/>
      <c r="J16" s="132"/>
      <c r="K16" s="62"/>
      <c r="L16" s="133"/>
      <c r="M16" s="134"/>
      <c r="O16" s="63"/>
    </row>
    <row r="17" spans="1:15" x14ac:dyDescent="0.35">
      <c r="A17" s="27"/>
      <c r="B17" s="132"/>
      <c r="C17" s="132"/>
      <c r="D17" s="132"/>
      <c r="E17" s="132"/>
      <c r="F17" s="132"/>
      <c r="G17" s="132"/>
      <c r="H17" s="132"/>
      <c r="I17" s="132"/>
      <c r="J17" s="132"/>
      <c r="K17" s="62"/>
      <c r="L17" s="133"/>
      <c r="M17" s="134"/>
      <c r="O17" s="63"/>
    </row>
    <row r="18" spans="1:15" x14ac:dyDescent="0.35">
      <c r="A18" s="27"/>
      <c r="B18" s="132"/>
      <c r="C18" s="132"/>
      <c r="D18" s="132"/>
      <c r="E18" s="132"/>
      <c r="F18" s="132"/>
      <c r="G18" s="132"/>
      <c r="H18" s="132"/>
      <c r="I18" s="132"/>
      <c r="J18" s="132"/>
      <c r="K18" s="62"/>
      <c r="L18" s="133"/>
      <c r="M18" s="134"/>
      <c r="O18" s="63"/>
    </row>
    <row r="19" spans="1:15" x14ac:dyDescent="0.35">
      <c r="A19" s="27"/>
      <c r="B19" s="132"/>
      <c r="C19" s="132"/>
      <c r="D19" s="132"/>
      <c r="E19" s="132"/>
      <c r="F19" s="132"/>
      <c r="G19" s="132"/>
      <c r="H19" s="132"/>
      <c r="I19" s="132"/>
      <c r="J19" s="132"/>
      <c r="K19" s="62"/>
      <c r="L19" s="133"/>
      <c r="M19" s="134"/>
      <c r="O19" s="63"/>
    </row>
    <row r="20" spans="1:15" x14ac:dyDescent="0.35">
      <c r="A20" s="27"/>
      <c r="B20" s="132"/>
      <c r="C20" s="132"/>
      <c r="D20" s="132"/>
      <c r="E20" s="132"/>
      <c r="F20" s="132"/>
      <c r="G20" s="132"/>
      <c r="H20" s="132"/>
      <c r="I20" s="132"/>
      <c r="J20" s="132"/>
      <c r="K20" s="62"/>
      <c r="L20" s="133"/>
      <c r="M20" s="134"/>
      <c r="O20" s="63"/>
    </row>
    <row r="21" spans="1:15" x14ac:dyDescent="0.35">
      <c r="A21" s="27"/>
      <c r="B21" s="132"/>
      <c r="C21" s="132"/>
      <c r="D21" s="132"/>
      <c r="E21" s="132"/>
      <c r="F21" s="132"/>
      <c r="G21" s="132"/>
      <c r="H21" s="132"/>
      <c r="I21" s="132"/>
      <c r="J21" s="132"/>
      <c r="K21" s="62"/>
      <c r="L21" s="133"/>
      <c r="M21" s="134"/>
      <c r="O21" s="63"/>
    </row>
    <row r="22" spans="1:15" x14ac:dyDescent="0.35">
      <c r="A22" s="27"/>
      <c r="B22" s="132"/>
      <c r="C22" s="132"/>
      <c r="D22" s="132"/>
      <c r="E22" s="132"/>
      <c r="F22" s="132"/>
      <c r="G22" s="132"/>
      <c r="H22" s="132"/>
      <c r="I22" s="132"/>
      <c r="J22" s="132"/>
      <c r="K22" s="62"/>
      <c r="L22" s="133"/>
      <c r="M22" s="134"/>
    </row>
    <row r="23" spans="1:15" x14ac:dyDescent="0.35">
      <c r="A23" s="27"/>
      <c r="B23" s="132"/>
      <c r="C23" s="132"/>
      <c r="D23" s="132"/>
      <c r="E23" s="132"/>
      <c r="F23" s="132"/>
      <c r="G23" s="132"/>
      <c r="H23" s="132"/>
      <c r="I23" s="132"/>
      <c r="J23" s="132"/>
      <c r="K23" s="62"/>
      <c r="L23" s="133"/>
      <c r="M23" s="134"/>
    </row>
    <row r="24" spans="1:15" x14ac:dyDescent="0.35">
      <c r="A24" s="27"/>
      <c r="B24" s="132"/>
      <c r="C24" s="132"/>
      <c r="D24" s="132"/>
      <c r="E24" s="132"/>
      <c r="F24" s="132"/>
      <c r="G24" s="132"/>
      <c r="H24" s="132"/>
      <c r="I24" s="132"/>
      <c r="J24" s="132"/>
      <c r="K24" s="62"/>
      <c r="L24" s="133"/>
      <c r="M24" s="134"/>
    </row>
    <row r="25" spans="1:15" x14ac:dyDescent="0.35">
      <c r="A25" s="27"/>
      <c r="B25" s="132"/>
      <c r="C25" s="132"/>
      <c r="D25" s="132"/>
      <c r="E25" s="132"/>
      <c r="F25" s="132"/>
      <c r="G25" s="132"/>
      <c r="H25" s="132"/>
      <c r="I25" s="132"/>
      <c r="J25" s="132"/>
      <c r="K25" s="62"/>
      <c r="L25" s="133"/>
      <c r="M25" s="134"/>
    </row>
    <row r="26" spans="1:15" hidden="1" x14ac:dyDescent="0.35">
      <c r="A26" s="132"/>
      <c r="B26" s="132"/>
      <c r="C26" s="132"/>
      <c r="D26" s="132"/>
      <c r="E26" s="132"/>
      <c r="F26" s="132"/>
      <c r="G26" s="132"/>
      <c r="H26" s="132"/>
      <c r="I26" s="132"/>
      <c r="J26" s="132"/>
      <c r="K26" s="62"/>
      <c r="L26" s="133"/>
      <c r="M26" s="134"/>
    </row>
  </sheetData>
  <sheetProtection sheet="1" formatCells="0" formatColumns="0" formatRows="0" insertRows="0"/>
  <mergeCells count="3">
    <mergeCell ref="E1:I1"/>
    <mergeCell ref="D2:H2"/>
    <mergeCell ref="N13:N14"/>
  </mergeCells>
  <dataValidations count="1">
    <dataValidation type="list" allowBlank="1" showInputMessage="1" showErrorMessage="1" sqref="K13:K26" xr:uid="{00360074-0010-4BD4-A68B-00D900650098}">
      <formula1>"Bovins lait,Autres herbivores,Granivores,Mixte (animal et végétal),Grandes cultures,Horticulture,Viticulture,Autres cultures"</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&amp;L&amp;"-,Gras"&amp;F        &amp;"-,Normal"&amp;A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Zeros="0" tabSelected="1" zoomScaleNormal="100" workbookViewId="0">
      <selection activeCell="E25" sqref="E25"/>
    </sheetView>
  </sheetViews>
  <sheetFormatPr baseColWidth="10" defaultColWidth="11.453125" defaultRowHeight="15" customHeight="1" x14ac:dyDescent="0.35"/>
  <cols>
    <col min="1" max="1" width="5.81640625" style="23" customWidth="1"/>
    <col min="2" max="2" width="21.81640625" style="23" customWidth="1"/>
    <col min="3" max="3" width="17.54296875" style="23" customWidth="1"/>
    <col min="4" max="4" width="14.54296875" style="23" customWidth="1"/>
    <col min="5" max="5" width="10.453125" style="23" customWidth="1"/>
    <col min="6" max="6" width="10.54296875" style="23" customWidth="1"/>
    <col min="7" max="7" width="22.453125" style="23" customWidth="1"/>
    <col min="8" max="8" width="12.81640625" style="23" customWidth="1"/>
    <col min="9" max="9" width="17" style="23" customWidth="1"/>
    <col min="10" max="12" width="11.453125" style="23"/>
    <col min="13" max="13" width="20.81640625" style="23" customWidth="1"/>
    <col min="14" max="16384" width="11.453125" style="23"/>
  </cols>
  <sheetData>
    <row r="1" spans="1:12" ht="46.5" customHeight="1" x14ac:dyDescent="0.35">
      <c r="A1" s="22" t="s">
        <v>24</v>
      </c>
      <c r="C1" s="22"/>
      <c r="D1" s="23">
        <f t="array" ref="D1:H1">'1. Liste planteurs'!E1:I1</f>
        <v>0</v>
      </c>
      <c r="E1" s="23">
        <v>0</v>
      </c>
      <c r="F1" s="23">
        <v>0</v>
      </c>
      <c r="G1" s="23">
        <v>0</v>
      </c>
      <c r="H1" s="23">
        <v>0</v>
      </c>
    </row>
    <row r="2" spans="1:12" ht="27" customHeight="1" x14ac:dyDescent="0.35">
      <c r="A2" s="22" t="s">
        <v>25</v>
      </c>
      <c r="C2" s="22">
        <f>'1. Liste planteurs'!D2</f>
        <v>0</v>
      </c>
      <c r="D2" s="23">
        <f t="array" ref="D2:H2">'1. Liste planteurs'!D2:H2</f>
        <v>0</v>
      </c>
      <c r="E2" s="23">
        <v>0</v>
      </c>
      <c r="F2" s="23">
        <v>0</v>
      </c>
      <c r="G2" s="23">
        <v>0</v>
      </c>
      <c r="H2" s="23">
        <v>0</v>
      </c>
    </row>
    <row r="4" spans="1:12" ht="14.5" x14ac:dyDescent="0.35">
      <c r="A4" s="64" t="s">
        <v>26</v>
      </c>
      <c r="B4"/>
      <c r="C4" s="3"/>
      <c r="D4"/>
      <c r="E4"/>
      <c r="F4"/>
      <c r="G4"/>
      <c r="H4"/>
      <c r="I4"/>
      <c r="J4"/>
      <c r="K4"/>
    </row>
    <row r="5" spans="1:12" ht="14.5" x14ac:dyDescent="0.35">
      <c r="A5" s="64"/>
      <c r="B5"/>
      <c r="C5" s="3"/>
      <c r="D5"/>
      <c r="E5"/>
      <c r="F5"/>
      <c r="G5"/>
      <c r="H5"/>
      <c r="I5"/>
      <c r="J5"/>
      <c r="K5"/>
    </row>
    <row r="6" spans="1:12" ht="14.5" x14ac:dyDescent="0.35">
      <c r="A6" s="66" t="s">
        <v>3</v>
      </c>
      <c r="B6"/>
      <c r="C6" s="3"/>
      <c r="D6"/>
      <c r="E6"/>
      <c r="F6"/>
      <c r="G6"/>
      <c r="H6"/>
      <c r="I6"/>
      <c r="J6"/>
      <c r="K6"/>
    </row>
    <row r="7" spans="1:12" ht="14.5" x14ac:dyDescent="0.35">
      <c r="A7" s="75"/>
      <c r="B7"/>
      <c r="C7" s="3"/>
      <c r="D7"/>
      <c r="E7"/>
      <c r="F7"/>
      <c r="G7"/>
      <c r="H7"/>
      <c r="I7"/>
      <c r="J7"/>
      <c r="K7"/>
    </row>
    <row r="8" spans="1:12" ht="14.5" x14ac:dyDescent="0.35">
      <c r="A8" s="67" t="s">
        <v>27</v>
      </c>
      <c r="B8"/>
      <c r="C8" s="3"/>
      <c r="D8"/>
      <c r="E8"/>
      <c r="F8"/>
      <c r="G8"/>
      <c r="H8"/>
      <c r="I8"/>
      <c r="J8"/>
      <c r="K8"/>
    </row>
    <row r="9" spans="1:12" ht="14.5" x14ac:dyDescent="0.35">
      <c r="A9" s="67" t="s">
        <v>28</v>
      </c>
      <c r="B9"/>
      <c r="C9" s="66"/>
      <c r="D9" s="67"/>
      <c r="E9" s="67"/>
      <c r="F9" s="67"/>
      <c r="G9" s="67"/>
      <c r="H9"/>
      <c r="I9"/>
      <c r="J9"/>
      <c r="K9"/>
    </row>
    <row r="10" spans="1:12" ht="14.5" x14ac:dyDescent="0.35">
      <c r="A10" s="67" t="s">
        <v>29</v>
      </c>
      <c r="B10"/>
      <c r="C10" s="66"/>
      <c r="D10" s="67"/>
      <c r="E10" s="67"/>
      <c r="F10" s="67"/>
      <c r="G10" s="67"/>
      <c r="H10"/>
      <c r="I10"/>
      <c r="J10"/>
      <c r="K10"/>
    </row>
    <row r="11" spans="1:12" ht="14.5" x14ac:dyDescent="0.35">
      <c r="A11"/>
      <c r="B11" s="3"/>
      <c r="C11" s="3"/>
      <c r="D11"/>
      <c r="E11"/>
      <c r="F11"/>
      <c r="G11"/>
      <c r="H11"/>
      <c r="I11"/>
      <c r="J11"/>
      <c r="K11"/>
    </row>
    <row r="12" spans="1:12" s="26" customFormat="1" ht="29.15" customHeight="1" x14ac:dyDescent="0.35">
      <c r="A12" s="178" t="s">
        <v>7</v>
      </c>
      <c r="B12" s="178" t="s">
        <v>8</v>
      </c>
      <c r="C12" s="178" t="s">
        <v>30</v>
      </c>
      <c r="D12" s="180" t="s">
        <v>31</v>
      </c>
      <c r="E12" s="53" t="s">
        <v>32</v>
      </c>
      <c r="F12" s="181" t="s">
        <v>33</v>
      </c>
      <c r="G12" s="178" t="s">
        <v>14</v>
      </c>
      <c r="H12" s="178" t="s">
        <v>34</v>
      </c>
      <c r="I12" s="178" t="s">
        <v>35</v>
      </c>
      <c r="J12" s="180" t="s">
        <v>36</v>
      </c>
      <c r="K12" s="181"/>
    </row>
    <row r="13" spans="1:12" s="26" customFormat="1" ht="14.5" customHeight="1" x14ac:dyDescent="0.35">
      <c r="A13" s="179"/>
      <c r="B13" s="179"/>
      <c r="C13" s="179"/>
      <c r="D13" s="182"/>
      <c r="E13" s="54" t="s">
        <v>37</v>
      </c>
      <c r="F13" s="183"/>
      <c r="G13" s="179"/>
      <c r="H13" s="179"/>
      <c r="I13" s="179"/>
      <c r="J13" s="182" t="s">
        <v>38</v>
      </c>
      <c r="K13" s="183"/>
    </row>
    <row r="14" spans="1:12" ht="15" customHeight="1" x14ac:dyDescent="0.35">
      <c r="A14" s="72">
        <v>1</v>
      </c>
      <c r="B14" s="55" t="s">
        <v>20</v>
      </c>
      <c r="C14" s="72" t="s">
        <v>39</v>
      </c>
      <c r="D14" s="72" t="s">
        <v>40</v>
      </c>
      <c r="E14" s="72" t="s">
        <v>41</v>
      </c>
      <c r="F14" s="55">
        <v>24</v>
      </c>
      <c r="G14" s="55" t="s">
        <v>42</v>
      </c>
      <c r="H14" s="55"/>
      <c r="I14" s="55" t="s">
        <v>43</v>
      </c>
      <c r="J14" s="55" t="s">
        <v>44</v>
      </c>
      <c r="K14" s="55">
        <v>151</v>
      </c>
      <c r="L14" s="177" t="s">
        <v>22</v>
      </c>
    </row>
    <row r="15" spans="1:12" ht="15" customHeight="1" x14ac:dyDescent="0.35">
      <c r="A15" s="72"/>
      <c r="B15" s="55"/>
      <c r="C15" s="72" t="s">
        <v>45</v>
      </c>
      <c r="D15" s="72" t="s">
        <v>40</v>
      </c>
      <c r="E15" s="72" t="s">
        <v>41</v>
      </c>
      <c r="F15" s="55">
        <v>24</v>
      </c>
      <c r="G15" s="55"/>
      <c r="H15" s="55"/>
      <c r="I15" s="55" t="s">
        <v>43</v>
      </c>
      <c r="J15" s="55" t="s">
        <v>44</v>
      </c>
      <c r="K15" s="55">
        <v>152</v>
      </c>
      <c r="L15" s="177"/>
    </row>
    <row r="16" spans="1:12" ht="14.5" x14ac:dyDescent="0.35">
      <c r="A16" s="72"/>
      <c r="B16" s="55"/>
      <c r="C16" s="72" t="s">
        <v>39</v>
      </c>
      <c r="D16" s="72" t="s">
        <v>46</v>
      </c>
      <c r="E16" s="72" t="s">
        <v>47</v>
      </c>
      <c r="F16" s="55">
        <v>14</v>
      </c>
      <c r="G16" s="55"/>
      <c r="H16" s="55"/>
      <c r="I16" s="55" t="s">
        <v>43</v>
      </c>
      <c r="J16" s="55" t="s">
        <v>44</v>
      </c>
      <c r="K16" s="55">
        <v>151</v>
      </c>
      <c r="L16" s="177"/>
    </row>
    <row r="17" spans="1:13" ht="14.5" x14ac:dyDescent="0.35">
      <c r="A17" s="72"/>
      <c r="B17" s="55"/>
      <c r="C17" s="72" t="s">
        <v>48</v>
      </c>
      <c r="D17" s="72" t="s">
        <v>49</v>
      </c>
      <c r="E17" s="72" t="s">
        <v>47</v>
      </c>
      <c r="F17" s="55">
        <v>8</v>
      </c>
      <c r="G17" s="55"/>
      <c r="H17" s="55"/>
      <c r="I17" s="55" t="s">
        <v>43</v>
      </c>
      <c r="J17" s="55" t="s">
        <v>44</v>
      </c>
      <c r="K17" s="55">
        <v>152</v>
      </c>
      <c r="L17" s="177"/>
    </row>
    <row r="18" spans="1:13" ht="14.5" x14ac:dyDescent="0.35">
      <c r="A18" s="72"/>
      <c r="B18" s="55"/>
      <c r="C18" s="72" t="s">
        <v>50</v>
      </c>
      <c r="D18" s="72" t="s">
        <v>51</v>
      </c>
      <c r="E18" s="72" t="s">
        <v>47</v>
      </c>
      <c r="F18" s="55">
        <v>9</v>
      </c>
      <c r="G18" s="55"/>
      <c r="H18" s="55"/>
      <c r="I18" s="55" t="s">
        <v>43</v>
      </c>
      <c r="J18" s="55" t="s">
        <v>44</v>
      </c>
      <c r="K18" s="55">
        <v>153</v>
      </c>
      <c r="L18" s="177"/>
    </row>
    <row r="19" spans="1:13" ht="14.5" x14ac:dyDescent="0.35">
      <c r="A19" s="72">
        <v>2</v>
      </c>
      <c r="B19" s="55" t="s">
        <v>23</v>
      </c>
      <c r="C19" s="72" t="s">
        <v>52</v>
      </c>
      <c r="D19" s="72" t="s">
        <v>53</v>
      </c>
      <c r="E19" s="72" t="s">
        <v>47</v>
      </c>
      <c r="F19" s="55"/>
      <c r="G19" s="55"/>
      <c r="H19" s="55"/>
      <c r="I19" s="55" t="s">
        <v>43</v>
      </c>
      <c r="J19" s="72"/>
      <c r="K19" s="72"/>
      <c r="L19" s="177"/>
    </row>
    <row r="20" spans="1:13" ht="14.5" x14ac:dyDescent="0.35">
      <c r="A20" s="72"/>
      <c r="B20" s="55"/>
      <c r="C20" s="72" t="s">
        <v>54</v>
      </c>
      <c r="D20" s="72" t="s">
        <v>55</v>
      </c>
      <c r="E20" s="72" t="s">
        <v>47</v>
      </c>
      <c r="F20" s="72"/>
      <c r="G20" s="72"/>
      <c r="H20" s="72"/>
      <c r="I20" s="55" t="s">
        <v>43</v>
      </c>
      <c r="J20" s="72"/>
      <c r="K20" s="72"/>
      <c r="L20" s="177"/>
    </row>
    <row r="21" spans="1:13" ht="14.5" x14ac:dyDescent="0.35">
      <c r="A21" s="72"/>
      <c r="B21" s="55"/>
      <c r="C21" s="72" t="s">
        <v>39</v>
      </c>
      <c r="D21" s="72" t="s">
        <v>56</v>
      </c>
      <c r="E21" s="72" t="s">
        <v>41</v>
      </c>
      <c r="F21" s="72"/>
      <c r="G21" s="72"/>
      <c r="H21" s="72"/>
      <c r="I21" s="55" t="s">
        <v>43</v>
      </c>
      <c r="J21" s="72"/>
      <c r="K21" s="72"/>
      <c r="L21" s="177"/>
    </row>
    <row r="22" spans="1:13" ht="14.5" x14ac:dyDescent="0.35">
      <c r="A22" s="72"/>
      <c r="B22" s="55"/>
      <c r="C22" s="72" t="s">
        <v>39</v>
      </c>
      <c r="D22" s="72" t="s">
        <v>57</v>
      </c>
      <c r="E22" s="72" t="s">
        <v>47</v>
      </c>
      <c r="F22" s="72"/>
      <c r="G22" s="72"/>
      <c r="H22" s="72"/>
      <c r="I22" s="55" t="s">
        <v>43</v>
      </c>
      <c r="J22" s="72"/>
      <c r="K22" s="72"/>
      <c r="L22" s="177"/>
    </row>
    <row r="23" spans="1:13" ht="14.5" x14ac:dyDescent="0.35">
      <c r="A23" s="72"/>
      <c r="B23" s="55"/>
      <c r="C23" s="72" t="s">
        <v>50</v>
      </c>
      <c r="D23" s="72" t="s">
        <v>58</v>
      </c>
      <c r="E23" s="72" t="s">
        <v>41</v>
      </c>
      <c r="F23" s="72"/>
      <c r="G23" s="72"/>
      <c r="H23" s="72"/>
      <c r="I23" s="55" t="s">
        <v>14</v>
      </c>
      <c r="J23" s="72"/>
      <c r="K23" s="72"/>
      <c r="L23" s="177"/>
    </row>
    <row r="24" spans="1:13" ht="14.5" hidden="1" x14ac:dyDescent="0.35">
      <c r="A24" s="72"/>
      <c r="B24" s="55"/>
      <c r="C24" s="72"/>
      <c r="D24" s="72"/>
      <c r="E24" s="72"/>
      <c r="F24" s="72"/>
      <c r="G24" s="72"/>
      <c r="H24" s="72"/>
      <c r="I24" s="55"/>
      <c r="J24" s="72"/>
      <c r="K24" s="72"/>
      <c r="L24" s="164"/>
    </row>
    <row r="25" spans="1:13" ht="14.5" x14ac:dyDescent="0.35">
      <c r="A25" s="48"/>
      <c r="B25" s="135"/>
      <c r="C25" s="48"/>
      <c r="D25" s="48"/>
      <c r="E25" s="48"/>
      <c r="F25" s="48"/>
      <c r="G25" s="48"/>
      <c r="H25" s="48"/>
      <c r="I25" s="48"/>
      <c r="J25" s="48"/>
      <c r="K25" s="48"/>
      <c r="M25" s="26"/>
    </row>
    <row r="26" spans="1:13" ht="14.5" x14ac:dyDescent="0.35">
      <c r="A26" s="48"/>
      <c r="B26" s="135"/>
      <c r="C26" s="48"/>
      <c r="D26" s="48"/>
      <c r="E26" s="48"/>
      <c r="F26" s="48"/>
      <c r="G26" s="48"/>
      <c r="H26" s="48"/>
      <c r="I26" s="48"/>
      <c r="J26" s="48"/>
      <c r="K26" s="48"/>
      <c r="M26" s="26"/>
    </row>
    <row r="27" spans="1:13" ht="14.5" x14ac:dyDescent="0.35">
      <c r="A27" s="48"/>
      <c r="B27" s="135"/>
      <c r="C27" s="48"/>
      <c r="D27" s="48"/>
      <c r="E27" s="48"/>
      <c r="F27" s="48"/>
      <c r="G27" s="48"/>
      <c r="H27" s="48"/>
      <c r="I27" s="48"/>
      <c r="J27" s="48"/>
      <c r="K27" s="48"/>
    </row>
    <row r="28" spans="1:13" ht="14.5" x14ac:dyDescent="0.35">
      <c r="A28" s="48"/>
      <c r="B28" s="135"/>
      <c r="C28" s="48"/>
      <c r="D28" s="48"/>
      <c r="E28" s="48"/>
      <c r="F28" s="48"/>
      <c r="G28" s="48"/>
      <c r="H28" s="48"/>
      <c r="I28" s="48"/>
      <c r="J28" s="48"/>
      <c r="K28" s="48"/>
    </row>
    <row r="29" spans="1:13" ht="14.5" x14ac:dyDescent="0.35">
      <c r="A29" s="48"/>
      <c r="B29" s="135"/>
      <c r="C29" s="48"/>
      <c r="D29" s="48"/>
      <c r="E29" s="48"/>
      <c r="F29" s="48"/>
      <c r="G29" s="48"/>
      <c r="H29" s="48"/>
      <c r="I29" s="48"/>
      <c r="J29" s="48"/>
      <c r="K29" s="48"/>
    </row>
    <row r="30" spans="1:13" ht="14.5" x14ac:dyDescent="0.35">
      <c r="A30" s="48"/>
      <c r="B30" s="135"/>
      <c r="C30" s="48"/>
      <c r="D30" s="48"/>
      <c r="E30" s="48"/>
      <c r="F30" s="48"/>
      <c r="G30" s="48"/>
      <c r="H30" s="48"/>
      <c r="I30" s="48"/>
      <c r="J30" s="48"/>
      <c r="K30" s="48"/>
    </row>
    <row r="31" spans="1:13" ht="14.5" x14ac:dyDescent="0.35">
      <c r="A31" s="48"/>
      <c r="B31" s="135"/>
      <c r="C31" s="48"/>
      <c r="D31" s="48"/>
      <c r="E31" s="48"/>
      <c r="F31" s="48"/>
      <c r="G31" s="48"/>
      <c r="H31" s="48"/>
      <c r="I31" s="48"/>
      <c r="J31" s="48"/>
      <c r="K31" s="48"/>
    </row>
    <row r="32" spans="1:13" ht="14.5" x14ac:dyDescent="0.35">
      <c r="A32" s="48"/>
      <c r="B32" s="135"/>
      <c r="C32" s="48"/>
      <c r="D32" s="48"/>
      <c r="E32" s="48"/>
      <c r="F32" s="48"/>
      <c r="G32" s="48"/>
      <c r="H32" s="48"/>
      <c r="I32" s="48"/>
      <c r="J32" s="48"/>
      <c r="K32" s="48"/>
    </row>
    <row r="33" spans="1:12" ht="14.5" x14ac:dyDescent="0.35">
      <c r="A33" s="48"/>
      <c r="B33" s="135"/>
      <c r="C33" s="48"/>
      <c r="D33" s="48"/>
      <c r="E33" s="48"/>
      <c r="F33" s="48"/>
      <c r="G33" s="48"/>
      <c r="H33" s="48"/>
      <c r="I33" s="48"/>
      <c r="J33" s="48"/>
      <c r="K33" s="48"/>
    </row>
    <row r="34" spans="1:12" ht="14.5" x14ac:dyDescent="0.35">
      <c r="A34" s="48"/>
      <c r="B34" s="135"/>
      <c r="C34" s="48"/>
      <c r="D34" s="48"/>
      <c r="E34" s="48"/>
      <c r="F34" s="48"/>
      <c r="G34" s="48"/>
      <c r="H34" s="48"/>
      <c r="I34" s="48"/>
      <c r="J34" s="48"/>
      <c r="K34" s="48"/>
    </row>
    <row r="35" spans="1:12" ht="14.5" hidden="1" x14ac:dyDescent="0.35">
      <c r="A35" s="48"/>
      <c r="B35" s="135"/>
      <c r="C35" s="48"/>
      <c r="D35" s="48"/>
      <c r="E35" s="48"/>
      <c r="F35" s="48"/>
      <c r="G35" s="48"/>
      <c r="H35" s="48"/>
      <c r="I35" s="48"/>
      <c r="J35" s="48"/>
      <c r="K35" s="48"/>
    </row>
    <row r="36" spans="1:12" ht="14.5" x14ac:dyDescent="0.35">
      <c r="L36" s="52"/>
    </row>
    <row r="37" spans="1:12" ht="14.5" x14ac:dyDescent="0.35">
      <c r="L37" s="52"/>
    </row>
    <row r="38" spans="1:12" ht="14.5" x14ac:dyDescent="0.35">
      <c r="L38" s="52"/>
    </row>
    <row r="39" spans="1:12" ht="14.5" x14ac:dyDescent="0.35">
      <c r="L39" s="52"/>
    </row>
    <row r="40" spans="1:12" ht="14.5" x14ac:dyDescent="0.35">
      <c r="L40" s="52"/>
    </row>
    <row r="41" spans="1:12" ht="14.5" x14ac:dyDescent="0.35">
      <c r="L41" s="52"/>
    </row>
    <row r="42" spans="1:12" ht="14.5" x14ac:dyDescent="0.35">
      <c r="L42" s="52"/>
    </row>
    <row r="43" spans="1:12" ht="14.5" x14ac:dyDescent="0.35">
      <c r="L43" s="52"/>
    </row>
    <row r="44" spans="1:12" ht="14.5" x14ac:dyDescent="0.35">
      <c r="L44" s="52"/>
    </row>
    <row r="45" spans="1:12" ht="14.5" x14ac:dyDescent="0.35">
      <c r="L45" s="52"/>
    </row>
    <row r="46" spans="1:12" ht="14.5" x14ac:dyDescent="0.35">
      <c r="L46" s="52"/>
    </row>
    <row r="47" spans="1:12" ht="14.5" x14ac:dyDescent="0.35">
      <c r="L47" s="52"/>
    </row>
    <row r="48" spans="1:12" ht="14.5" x14ac:dyDescent="0.35">
      <c r="L48" s="52"/>
    </row>
    <row r="49" spans="12:12" ht="14.5" x14ac:dyDescent="0.35">
      <c r="L49" s="52"/>
    </row>
    <row r="50" spans="12:12" ht="14.5" x14ac:dyDescent="0.35">
      <c r="L50" s="52"/>
    </row>
    <row r="51" spans="12:12" ht="14.5" x14ac:dyDescent="0.35">
      <c r="L51" s="52"/>
    </row>
    <row r="52" spans="12:12" ht="14.5" x14ac:dyDescent="0.35">
      <c r="L52" s="52"/>
    </row>
    <row r="53" spans="12:12" ht="14.5" x14ac:dyDescent="0.35">
      <c r="L53" s="52"/>
    </row>
    <row r="54" spans="12:12" ht="14.5" x14ac:dyDescent="0.35">
      <c r="L54" s="52"/>
    </row>
  </sheetData>
  <sheetProtection sheet="1" formatCells="0" formatColumns="0" formatRows="0" insertRows="0"/>
  <mergeCells count="11">
    <mergeCell ref="A12:A13"/>
    <mergeCell ref="B12:B13"/>
    <mergeCell ref="C12:C13"/>
    <mergeCell ref="D12:D13"/>
    <mergeCell ref="F12:F13"/>
    <mergeCell ref="L14:L23"/>
    <mergeCell ref="G12:G13"/>
    <mergeCell ref="H12:H13"/>
    <mergeCell ref="I12:I13"/>
    <mergeCell ref="J12:K12"/>
    <mergeCell ref="J13:K13"/>
  </mergeCells>
  <phoneticPr fontId="36" type="noConversion"/>
  <dataValidations count="2">
    <dataValidation type="list" allowBlank="1" showInputMessage="1" showErrorMessage="1" sqref="C14:C35" xr:uid="{0003005A-003E-46FD-9650-004100FC0043}">
      <formula1>"Nouvelle haie,regarnissage haie,agroforesterie,bosquet,RNA, mares"</formula1>
    </dataValidation>
    <dataValidation type="list" allowBlank="1" showInputMessage="1" showErrorMessage="1" sqref="E14:E35" xr:uid="{515EC3A1-A0FC-4B39-8A7B-09B4125FC530}">
      <formula1>"Oui,Non"</formula1>
    </dataValidation>
  </dataValidations>
  <pageMargins left="0.70866141732283472" right="0.70866141732283472" top="0.74803149606299213" bottom="0.74803149606299213" header="0.31496062992125984" footer="0.31496062992125984"/>
  <pageSetup paperSize="9" scale="84" fitToHeight="0" orientation="landscape" r:id="rId1"/>
  <headerFooter>
    <oddHeader>&amp;L&amp;"-,Gras"&amp;F        &amp;"-,Normal"&amp;A</oddHeader>
  </headerFooter>
  <rowBreaks count="1" manualBreakCount="1">
    <brk id="36" max="1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 Liste planteurs'!$B$13:$B$26</xm:f>
          </x14:formula1>
          <xm:sqref>B14:B24</xm:sqref>
        </x14:dataValidation>
        <x14:dataValidation type="list" allowBlank="1" showInputMessage="1" showErrorMessage="1" xr:uid="{AC673E51-AE47-4A7F-B25E-9D2E5B57B01C}">
          <x14:formula1>
            <xm:f>'1. Liste planteurs'!$B$15:$B$26</xm:f>
          </x14:formula1>
          <xm:sqref>B25:B35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R129"/>
  <sheetViews>
    <sheetView showZeros="0" zoomScaleNormal="100" workbookViewId="0">
      <selection activeCell="A55" sqref="A55:G129"/>
    </sheetView>
  </sheetViews>
  <sheetFormatPr baseColWidth="10" defaultColWidth="11.453125" defaultRowHeight="15" customHeight="1" x14ac:dyDescent="0.35"/>
  <cols>
    <col min="1" max="1" width="6.453125" style="23" customWidth="1"/>
    <col min="2" max="2" width="21.81640625" style="23" customWidth="1"/>
    <col min="3" max="3" width="15" style="23" customWidth="1"/>
    <col min="4" max="4" width="21.453125" style="23" customWidth="1"/>
    <col min="5" max="5" width="12" style="23" customWidth="1"/>
    <col min="6" max="6" width="11.1796875" style="23" customWidth="1"/>
    <col min="7" max="7" width="13.26953125" style="23" customWidth="1"/>
    <col min="8" max="8" width="9.81640625" style="24" customWidth="1"/>
    <col min="9" max="9" width="8.81640625" style="23" customWidth="1"/>
    <col min="10" max="10" width="8.26953125" style="23" customWidth="1"/>
    <col min="11" max="11" width="14.81640625" style="23" customWidth="1"/>
    <col min="12" max="12" width="10.54296875" style="23" customWidth="1"/>
    <col min="13" max="13" width="24.26953125" style="23" customWidth="1"/>
    <col min="14" max="14" width="11.453125" style="23"/>
    <col min="15" max="15" width="31.54296875" style="23" bestFit="1" customWidth="1"/>
    <col min="16" max="16384" width="11.453125" style="23"/>
  </cols>
  <sheetData>
    <row r="1" spans="1:13" ht="15.5" x14ac:dyDescent="0.35">
      <c r="A1" s="22" t="s">
        <v>59</v>
      </c>
      <c r="D1" s="23">
        <f t="array" ref="D1:H1">'1. Liste planteurs'!E1:I1</f>
        <v>0</v>
      </c>
      <c r="E1" s="23">
        <v>0</v>
      </c>
      <c r="F1" s="23">
        <v>0</v>
      </c>
      <c r="G1" s="23">
        <v>0</v>
      </c>
      <c r="H1" s="24">
        <v>0</v>
      </c>
    </row>
    <row r="2" spans="1:13" ht="15.5" x14ac:dyDescent="0.35">
      <c r="A2" s="22" t="s">
        <v>25</v>
      </c>
      <c r="C2" s="23">
        <f t="array" ref="C2:G2">'1. Liste planteurs'!D2:H2</f>
        <v>0</v>
      </c>
      <c r="D2" s="23">
        <v>0</v>
      </c>
      <c r="E2" s="23">
        <v>0</v>
      </c>
      <c r="F2" s="23">
        <v>0</v>
      </c>
      <c r="G2" s="23">
        <v>0</v>
      </c>
    </row>
    <row r="4" spans="1:13" ht="14.5" x14ac:dyDescent="0.35">
      <c r="A4" s="64" t="s">
        <v>60</v>
      </c>
      <c r="B4" s="121"/>
      <c r="C4" s="121"/>
      <c r="D4"/>
      <c r="E4"/>
      <c r="F4"/>
      <c r="G4"/>
      <c r="H4" s="114"/>
      <c r="I4"/>
      <c r="J4"/>
      <c r="K4"/>
      <c r="L4"/>
    </row>
    <row r="5" spans="1:13" ht="14.5" x14ac:dyDescent="0.35">
      <c r="A5" s="3"/>
      <c r="B5"/>
      <c r="C5"/>
      <c r="D5"/>
      <c r="E5"/>
      <c r="F5"/>
      <c r="G5"/>
      <c r="H5" s="114"/>
      <c r="I5"/>
      <c r="J5"/>
      <c r="K5"/>
      <c r="L5"/>
    </row>
    <row r="6" spans="1:13" ht="14.5" x14ac:dyDescent="0.35">
      <c r="A6" s="3"/>
      <c r="B6"/>
      <c r="C6"/>
      <c r="D6"/>
      <c r="E6"/>
      <c r="F6"/>
      <c r="G6"/>
      <c r="H6" s="114"/>
      <c r="I6"/>
      <c r="J6"/>
      <c r="K6"/>
      <c r="L6"/>
    </row>
    <row r="7" spans="1:13" thickBot="1" x14ac:dyDescent="0.4">
      <c r="A7" s="3"/>
      <c r="B7"/>
      <c r="C7" s="67"/>
      <c r="D7" s="67"/>
      <c r="E7" s="67"/>
      <c r="F7" s="67"/>
      <c r="G7"/>
      <c r="H7" s="114"/>
      <c r="I7"/>
      <c r="J7"/>
      <c r="K7"/>
      <c r="L7"/>
    </row>
    <row r="8" spans="1:13" thickBot="1" x14ac:dyDescent="0.4">
      <c r="A8" s="3"/>
      <c r="B8" s="66" t="s">
        <v>3</v>
      </c>
      <c r="C8" s="67"/>
      <c r="D8" s="67"/>
      <c r="E8" s="67"/>
      <c r="F8" s="67"/>
      <c r="G8" s="232"/>
      <c r="H8" s="233"/>
      <c r="I8" s="233"/>
      <c r="J8" s="234"/>
      <c r="K8" s="2"/>
      <c r="L8"/>
    </row>
    <row r="9" spans="1:13" thickBot="1" x14ac:dyDescent="0.4">
      <c r="A9" s="3"/>
      <c r="B9" s="122"/>
      <c r="C9" s="67"/>
      <c r="D9" s="67"/>
      <c r="E9" s="67"/>
      <c r="F9" s="67"/>
      <c r="G9" s="243" t="s">
        <v>61</v>
      </c>
      <c r="H9" s="244"/>
      <c r="I9" s="201" t="s">
        <v>62</v>
      </c>
      <c r="J9" s="202"/>
      <c r="K9"/>
      <c r="L9"/>
    </row>
    <row r="10" spans="1:13" ht="14.5" x14ac:dyDescent="0.35">
      <c r="A10" s="3"/>
      <c r="B10" s="67" t="s">
        <v>63</v>
      </c>
      <c r="C10" s="67"/>
      <c r="D10" s="67"/>
      <c r="E10" s="67"/>
      <c r="F10" s="67"/>
      <c r="G10" s="245" t="s">
        <v>64</v>
      </c>
      <c r="H10" s="246"/>
      <c r="I10" s="205">
        <v>13.1</v>
      </c>
      <c r="J10" s="206"/>
      <c r="K10"/>
      <c r="L10"/>
    </row>
    <row r="11" spans="1:13" ht="14.5" x14ac:dyDescent="0.35">
      <c r="A11" s="3"/>
      <c r="B11" s="67" t="s">
        <v>65</v>
      </c>
      <c r="C11" s="67"/>
      <c r="D11" s="67"/>
      <c r="E11" s="67"/>
      <c r="F11" s="67"/>
      <c r="G11" s="247" t="s">
        <v>66</v>
      </c>
      <c r="H11" s="248"/>
      <c r="I11" s="207"/>
      <c r="J11" s="208"/>
      <c r="K11"/>
      <c r="L11"/>
    </row>
    <row r="12" spans="1:13" ht="14.5" x14ac:dyDescent="0.35">
      <c r="A12" s="3"/>
      <c r="B12" s="67"/>
      <c r="C12" s="67"/>
      <c r="D12" s="67"/>
      <c r="E12" s="67"/>
      <c r="F12" s="67"/>
      <c r="G12" s="247" t="s">
        <v>67</v>
      </c>
      <c r="H12" s="248"/>
      <c r="I12" s="207"/>
      <c r="J12" s="208"/>
      <c r="K12"/>
      <c r="L12"/>
    </row>
    <row r="13" spans="1:13" thickBot="1" x14ac:dyDescent="0.4">
      <c r="A13" s="3"/>
      <c r="B13" s="67"/>
      <c r="C13" s="67"/>
      <c r="D13" s="67"/>
      <c r="E13" s="67"/>
      <c r="F13" s="67"/>
      <c r="G13" s="235" t="s">
        <v>68</v>
      </c>
      <c r="H13" s="236"/>
      <c r="I13" s="203">
        <v>17.8</v>
      </c>
      <c r="J13" s="204"/>
      <c r="K13"/>
      <c r="L13"/>
    </row>
    <row r="14" spans="1:13" ht="14.5" x14ac:dyDescent="0.35">
      <c r="A14" s="3"/>
      <c r="B14"/>
      <c r="C14"/>
      <c r="D14"/>
      <c r="E14"/>
      <c r="F14"/>
      <c r="G14" s="209" t="s">
        <v>69</v>
      </c>
      <c r="H14" s="209"/>
      <c r="I14" s="209"/>
      <c r="J14" s="209"/>
      <c r="K14"/>
      <c r="L14"/>
    </row>
    <row r="15" spans="1:13" ht="14.5" x14ac:dyDescent="0.35">
      <c r="A15"/>
      <c r="B15" s="3"/>
      <c r="C15"/>
      <c r="D15"/>
      <c r="E15"/>
      <c r="F15"/>
      <c r="G15"/>
      <c r="H15" s="114"/>
      <c r="I15"/>
      <c r="J15"/>
      <c r="K15"/>
      <c r="L15"/>
    </row>
    <row r="16" spans="1:13" s="26" customFormat="1" ht="65.25" customHeight="1" x14ac:dyDescent="0.35">
      <c r="A16" s="76" t="s">
        <v>7</v>
      </c>
      <c r="B16" s="76" t="s">
        <v>8</v>
      </c>
      <c r="C16" s="76" t="s">
        <v>70</v>
      </c>
      <c r="D16" s="76" t="s">
        <v>30</v>
      </c>
      <c r="E16" s="77" t="s">
        <v>71</v>
      </c>
      <c r="F16" s="76" t="s">
        <v>72</v>
      </c>
      <c r="G16" s="76" t="s">
        <v>73</v>
      </c>
      <c r="H16" s="76" t="s">
        <v>74</v>
      </c>
      <c r="I16" s="76" t="s">
        <v>75</v>
      </c>
      <c r="J16" s="76" t="s">
        <v>76</v>
      </c>
      <c r="K16" s="78" t="s">
        <v>77</v>
      </c>
      <c r="L16" s="115"/>
      <c r="M16" s="46"/>
    </row>
    <row r="17" spans="1:18" ht="14.5" x14ac:dyDescent="0.35">
      <c r="A17" s="72">
        <v>1</v>
      </c>
      <c r="B17" s="55" t="s">
        <v>20</v>
      </c>
      <c r="C17" s="55" t="s">
        <v>40</v>
      </c>
      <c r="D17" s="72" t="s">
        <v>64</v>
      </c>
      <c r="E17" s="137">
        <v>1</v>
      </c>
      <c r="F17" s="137">
        <v>200</v>
      </c>
      <c r="G17" s="137">
        <f t="shared" ref="G17:G21" si="0">IFERROR(F17*E17,"")</f>
        <v>200</v>
      </c>
      <c r="H17" s="137">
        <v>200</v>
      </c>
      <c r="I17" s="138">
        <f>IFERROR(IF(D17="Bosquet",H17/F17,H17/G17),"")</f>
        <v>1</v>
      </c>
      <c r="J17" s="139">
        <v>13.1</v>
      </c>
      <c r="K17" s="140">
        <f t="shared" ref="K17:K36" si="1">IFERROR(+H17*J17,"")</f>
        <v>2620</v>
      </c>
      <c r="L17" s="177" t="s">
        <v>22</v>
      </c>
      <c r="M17" s="47"/>
    </row>
    <row r="18" spans="1:18" ht="14.5" x14ac:dyDescent="0.35">
      <c r="A18" s="79">
        <v>1</v>
      </c>
      <c r="B18" s="55" t="s">
        <v>20</v>
      </c>
      <c r="C18" s="55" t="s">
        <v>46</v>
      </c>
      <c r="D18" s="72" t="s">
        <v>66</v>
      </c>
      <c r="E18" s="137">
        <v>1</v>
      </c>
      <c r="F18" s="137">
        <v>200</v>
      </c>
      <c r="G18" s="137">
        <f t="shared" si="0"/>
        <v>200</v>
      </c>
      <c r="H18" s="137">
        <v>100</v>
      </c>
      <c r="I18" s="138">
        <f t="shared" ref="I18:I21" si="2">IFERROR(IF(D18="Bosquet",H18/F18,H18/G18),"")</f>
        <v>0.5</v>
      </c>
      <c r="J18" s="139">
        <v>13.1</v>
      </c>
      <c r="K18" s="140">
        <f t="shared" si="1"/>
        <v>1310</v>
      </c>
      <c r="L18" s="177"/>
      <c r="M18" s="141"/>
    </row>
    <row r="19" spans="1:18" ht="14.5" x14ac:dyDescent="0.35">
      <c r="A19" s="72">
        <v>1</v>
      </c>
      <c r="B19" s="55" t="s">
        <v>20</v>
      </c>
      <c r="C19" s="55" t="s">
        <v>78</v>
      </c>
      <c r="D19" s="72" t="s">
        <v>68</v>
      </c>
      <c r="E19" s="137">
        <v>1</v>
      </c>
      <c r="F19" s="137">
        <v>200</v>
      </c>
      <c r="G19" s="137">
        <f t="shared" si="0"/>
        <v>200</v>
      </c>
      <c r="H19" s="137">
        <v>200</v>
      </c>
      <c r="I19" s="138">
        <f t="shared" si="2"/>
        <v>1</v>
      </c>
      <c r="J19" s="139">
        <v>17.8</v>
      </c>
      <c r="K19" s="140">
        <f t="shared" si="1"/>
        <v>3560</v>
      </c>
      <c r="L19" s="177"/>
      <c r="M19" s="47"/>
    </row>
    <row r="20" spans="1:18" ht="14.5" x14ac:dyDescent="0.35">
      <c r="A20" s="72">
        <v>2</v>
      </c>
      <c r="B20" s="55" t="s">
        <v>23</v>
      </c>
      <c r="C20" s="55" t="s">
        <v>53</v>
      </c>
      <c r="D20" s="72" t="s">
        <v>67</v>
      </c>
      <c r="E20" s="137" t="s">
        <v>79</v>
      </c>
      <c r="F20" s="137">
        <v>3</v>
      </c>
      <c r="G20" s="137" t="str">
        <f t="shared" si="0"/>
        <v/>
      </c>
      <c r="H20" s="137">
        <v>40</v>
      </c>
      <c r="I20" s="138">
        <f t="shared" si="2"/>
        <v>13.333333333333334</v>
      </c>
      <c r="J20" s="139">
        <v>13.1</v>
      </c>
      <c r="K20" s="140">
        <f t="shared" si="1"/>
        <v>524</v>
      </c>
      <c r="L20" s="177"/>
      <c r="M20" s="47"/>
    </row>
    <row r="21" spans="1:18" ht="14.5" x14ac:dyDescent="0.35">
      <c r="A21" s="72"/>
      <c r="B21" s="55" t="s">
        <v>23</v>
      </c>
      <c r="C21" s="55" t="s">
        <v>80</v>
      </c>
      <c r="D21" s="72" t="s">
        <v>64</v>
      </c>
      <c r="E21" s="137">
        <v>2</v>
      </c>
      <c r="F21" s="137">
        <v>200</v>
      </c>
      <c r="G21" s="137">
        <f t="shared" si="0"/>
        <v>400</v>
      </c>
      <c r="H21" s="137">
        <v>400</v>
      </c>
      <c r="I21" s="138">
        <f t="shared" si="2"/>
        <v>1</v>
      </c>
      <c r="J21" s="139">
        <v>13.1</v>
      </c>
      <c r="K21" s="140">
        <f t="shared" si="1"/>
        <v>5240</v>
      </c>
      <c r="L21" s="177"/>
      <c r="M21" s="47"/>
    </row>
    <row r="22" spans="1:18" ht="14.5" hidden="1" x14ac:dyDescent="0.35">
      <c r="A22" s="48"/>
      <c r="B22" s="135"/>
      <c r="C22" s="135"/>
      <c r="D22" s="48"/>
      <c r="E22" s="142"/>
      <c r="F22" s="142"/>
      <c r="G22" s="142">
        <f>IFERROR(F22*E22,"")</f>
        <v>0</v>
      </c>
      <c r="H22" s="142"/>
      <c r="I22" s="165" t="str">
        <f>IFERROR(IF(D22="Bosquet",H22/F22,H22/G22),"")</f>
        <v/>
      </c>
      <c r="J22" s="143"/>
      <c r="K22" s="166">
        <f>IFERROR(+H22*J22,"")</f>
        <v>0</v>
      </c>
      <c r="M22" s="47"/>
    </row>
    <row r="23" spans="1:18" ht="14.5" x14ac:dyDescent="0.35">
      <c r="A23" s="48"/>
      <c r="B23" s="135"/>
      <c r="C23" s="135"/>
      <c r="D23" s="48"/>
      <c r="E23" s="142"/>
      <c r="F23" s="142"/>
      <c r="G23" s="142">
        <f t="shared" ref="G23:G39" si="3">IFERROR(F23*E23,"")</f>
        <v>0</v>
      </c>
      <c r="H23" s="142"/>
      <c r="I23" s="165" t="str">
        <f t="shared" ref="I23:I39" si="4">IFERROR(IF(D23="Bosquet",H23/F23,H23/G23),"")</f>
        <v/>
      </c>
      <c r="J23" s="143"/>
      <c r="K23" s="166">
        <f t="shared" si="1"/>
        <v>0</v>
      </c>
      <c r="M23" s="47"/>
    </row>
    <row r="24" spans="1:18" ht="14.5" x14ac:dyDescent="0.35">
      <c r="A24" s="48"/>
      <c r="B24" s="135"/>
      <c r="C24" s="135"/>
      <c r="D24" s="48"/>
      <c r="E24" s="142"/>
      <c r="F24" s="142"/>
      <c r="G24" s="142">
        <f t="shared" si="3"/>
        <v>0</v>
      </c>
      <c r="H24" s="142"/>
      <c r="I24" s="165" t="str">
        <f t="shared" si="4"/>
        <v/>
      </c>
      <c r="J24" s="143"/>
      <c r="K24" s="166">
        <f t="shared" si="1"/>
        <v>0</v>
      </c>
      <c r="M24" s="47"/>
    </row>
    <row r="25" spans="1:18" ht="14.5" x14ac:dyDescent="0.35">
      <c r="A25" s="48"/>
      <c r="B25" s="135"/>
      <c r="C25" s="135"/>
      <c r="D25" s="48"/>
      <c r="E25" s="142"/>
      <c r="F25" s="142"/>
      <c r="G25" s="142">
        <f t="shared" si="3"/>
        <v>0</v>
      </c>
      <c r="H25" s="142"/>
      <c r="I25" s="165" t="str">
        <f t="shared" si="4"/>
        <v/>
      </c>
      <c r="J25" s="143"/>
      <c r="K25" s="166">
        <f t="shared" si="1"/>
        <v>0</v>
      </c>
      <c r="M25" s="47"/>
    </row>
    <row r="26" spans="1:18" ht="14.5" x14ac:dyDescent="0.35">
      <c r="A26" s="48"/>
      <c r="B26" s="135"/>
      <c r="C26" s="135"/>
      <c r="D26" s="48"/>
      <c r="E26" s="142"/>
      <c r="F26" s="142"/>
      <c r="G26" s="142">
        <f t="shared" si="3"/>
        <v>0</v>
      </c>
      <c r="H26" s="142"/>
      <c r="I26" s="165" t="str">
        <f t="shared" si="4"/>
        <v/>
      </c>
      <c r="J26" s="143"/>
      <c r="K26" s="166">
        <f t="shared" si="1"/>
        <v>0</v>
      </c>
      <c r="M26" s="47"/>
    </row>
    <row r="27" spans="1:18" ht="14.5" x14ac:dyDescent="0.35">
      <c r="A27" s="48"/>
      <c r="B27" s="135"/>
      <c r="C27" s="135"/>
      <c r="D27" s="48"/>
      <c r="E27" s="142"/>
      <c r="F27" s="142"/>
      <c r="G27" s="142">
        <f t="shared" si="3"/>
        <v>0</v>
      </c>
      <c r="H27" s="142"/>
      <c r="I27" s="165" t="str">
        <f t="shared" si="4"/>
        <v/>
      </c>
      <c r="J27" s="143"/>
      <c r="K27" s="166">
        <f t="shared" si="1"/>
        <v>0</v>
      </c>
      <c r="M27" s="47"/>
    </row>
    <row r="28" spans="1:18" ht="14.5" x14ac:dyDescent="0.35">
      <c r="A28" s="48"/>
      <c r="B28" s="135"/>
      <c r="C28" s="135"/>
      <c r="D28" s="48"/>
      <c r="E28" s="142"/>
      <c r="F28" s="142"/>
      <c r="G28" s="142">
        <f t="shared" si="3"/>
        <v>0</v>
      </c>
      <c r="H28" s="142"/>
      <c r="I28" s="165" t="str">
        <f t="shared" si="4"/>
        <v/>
      </c>
      <c r="J28" s="143"/>
      <c r="K28" s="166">
        <f t="shared" si="1"/>
        <v>0</v>
      </c>
      <c r="M28" s="47"/>
    </row>
    <row r="29" spans="1:18" ht="14.5" x14ac:dyDescent="0.35">
      <c r="A29" s="48"/>
      <c r="B29" s="135"/>
      <c r="C29" s="135"/>
      <c r="D29" s="48"/>
      <c r="E29" s="142"/>
      <c r="F29" s="142"/>
      <c r="G29" s="142">
        <f t="shared" si="3"/>
        <v>0</v>
      </c>
      <c r="H29" s="142"/>
      <c r="I29" s="165" t="str">
        <f t="shared" si="4"/>
        <v/>
      </c>
      <c r="J29" s="143"/>
      <c r="K29" s="166">
        <f t="shared" si="1"/>
        <v>0</v>
      </c>
      <c r="M29" s="47"/>
    </row>
    <row r="30" spans="1:18" ht="14.5" x14ac:dyDescent="0.35">
      <c r="A30" s="48"/>
      <c r="B30" s="135"/>
      <c r="C30" s="135"/>
      <c r="D30" s="48"/>
      <c r="E30" s="142"/>
      <c r="F30" s="142"/>
      <c r="G30" s="142">
        <f t="shared" si="3"/>
        <v>0</v>
      </c>
      <c r="H30" s="142"/>
      <c r="I30" s="165" t="str">
        <f t="shared" si="4"/>
        <v/>
      </c>
      <c r="J30" s="143"/>
      <c r="K30" s="166">
        <f t="shared" si="1"/>
        <v>0</v>
      </c>
      <c r="M30" s="47"/>
    </row>
    <row r="31" spans="1:18" ht="14.5" x14ac:dyDescent="0.35">
      <c r="A31" s="48"/>
      <c r="B31" s="135"/>
      <c r="C31" s="135"/>
      <c r="D31" s="48"/>
      <c r="E31" s="142"/>
      <c r="F31" s="142"/>
      <c r="G31" s="142">
        <f t="shared" si="3"/>
        <v>0</v>
      </c>
      <c r="H31" s="142"/>
      <c r="I31" s="165" t="str">
        <f t="shared" si="4"/>
        <v/>
      </c>
      <c r="J31" s="143"/>
      <c r="K31" s="166">
        <f t="shared" si="1"/>
        <v>0</v>
      </c>
      <c r="M31" s="47"/>
    </row>
    <row r="32" spans="1:18" ht="14.5" x14ac:dyDescent="0.35">
      <c r="A32" s="48"/>
      <c r="B32" s="135"/>
      <c r="C32" s="135"/>
      <c r="D32" s="48"/>
      <c r="E32" s="142"/>
      <c r="F32" s="142"/>
      <c r="G32" s="142">
        <f t="shared" si="3"/>
        <v>0</v>
      </c>
      <c r="H32" s="142"/>
      <c r="I32" s="165" t="str">
        <f t="shared" si="4"/>
        <v/>
      </c>
      <c r="J32" s="143"/>
      <c r="K32" s="166">
        <f t="shared" si="1"/>
        <v>0</v>
      </c>
      <c r="M32" s="47"/>
      <c r="P32" s="30"/>
      <c r="Q32" s="30"/>
      <c r="R32" s="30"/>
    </row>
    <row r="33" spans="1:13" ht="14.5" x14ac:dyDescent="0.35">
      <c r="A33" s="48"/>
      <c r="B33" s="135"/>
      <c r="C33" s="135"/>
      <c r="D33" s="48"/>
      <c r="E33" s="142"/>
      <c r="F33" s="142"/>
      <c r="G33" s="142">
        <f t="shared" si="3"/>
        <v>0</v>
      </c>
      <c r="H33" s="142"/>
      <c r="I33" s="165" t="str">
        <f t="shared" si="4"/>
        <v/>
      </c>
      <c r="J33" s="143"/>
      <c r="K33" s="166">
        <f t="shared" si="1"/>
        <v>0</v>
      </c>
      <c r="M33" s="47"/>
    </row>
    <row r="34" spans="1:13" ht="14.5" x14ac:dyDescent="0.35">
      <c r="A34" s="48"/>
      <c r="B34" s="135"/>
      <c r="C34" s="135"/>
      <c r="D34" s="48"/>
      <c r="E34" s="142"/>
      <c r="F34" s="142"/>
      <c r="G34" s="142">
        <f t="shared" si="3"/>
        <v>0</v>
      </c>
      <c r="H34" s="142"/>
      <c r="I34" s="165" t="str">
        <f t="shared" si="4"/>
        <v/>
      </c>
      <c r="J34" s="143"/>
      <c r="K34" s="166">
        <f t="shared" si="1"/>
        <v>0</v>
      </c>
      <c r="M34" s="47"/>
    </row>
    <row r="35" spans="1:13" ht="14.5" x14ac:dyDescent="0.35">
      <c r="A35" s="48"/>
      <c r="B35" s="135"/>
      <c r="C35" s="135"/>
      <c r="D35" s="48"/>
      <c r="E35" s="142"/>
      <c r="F35" s="142"/>
      <c r="G35" s="142">
        <f t="shared" si="3"/>
        <v>0</v>
      </c>
      <c r="H35" s="142"/>
      <c r="I35" s="165" t="str">
        <f t="shared" si="4"/>
        <v/>
      </c>
      <c r="J35" s="143"/>
      <c r="K35" s="166">
        <f t="shared" si="1"/>
        <v>0</v>
      </c>
      <c r="M35" s="47"/>
    </row>
    <row r="36" spans="1:13" ht="14.5" x14ac:dyDescent="0.35">
      <c r="A36" s="48"/>
      <c r="B36" s="135"/>
      <c r="C36" s="135"/>
      <c r="D36" s="48"/>
      <c r="E36" s="142"/>
      <c r="F36" s="142"/>
      <c r="G36" s="142">
        <f t="shared" si="3"/>
        <v>0</v>
      </c>
      <c r="H36" s="142"/>
      <c r="I36" s="165" t="str">
        <f t="shared" si="4"/>
        <v/>
      </c>
      <c r="J36" s="143"/>
      <c r="K36" s="166">
        <f t="shared" si="1"/>
        <v>0</v>
      </c>
      <c r="M36" s="47"/>
    </row>
    <row r="37" spans="1:13" ht="14.5" x14ac:dyDescent="0.35">
      <c r="A37" s="27"/>
      <c r="B37" s="27"/>
      <c r="C37" s="27"/>
      <c r="D37" s="27"/>
      <c r="E37" s="142"/>
      <c r="F37" s="28"/>
      <c r="G37" s="142">
        <f t="shared" si="3"/>
        <v>0</v>
      </c>
      <c r="H37" s="28"/>
      <c r="I37" s="165" t="str">
        <f t="shared" si="4"/>
        <v/>
      </c>
      <c r="J37" s="29"/>
      <c r="K37" s="167">
        <f t="shared" ref="K37:K39" si="5">+H37*J37</f>
        <v>0</v>
      </c>
      <c r="M37" s="47"/>
    </row>
    <row r="38" spans="1:13" ht="14.5" x14ac:dyDescent="0.35">
      <c r="A38" s="27"/>
      <c r="B38" s="27"/>
      <c r="C38" s="27"/>
      <c r="D38" s="27"/>
      <c r="E38" s="142"/>
      <c r="F38" s="28"/>
      <c r="G38" s="142">
        <f t="shared" si="3"/>
        <v>0</v>
      </c>
      <c r="H38" s="28"/>
      <c r="I38" s="165" t="str">
        <f t="shared" si="4"/>
        <v/>
      </c>
      <c r="J38" s="29"/>
      <c r="K38" s="167">
        <f t="shared" si="5"/>
        <v>0</v>
      </c>
      <c r="M38" s="47"/>
    </row>
    <row r="39" spans="1:13" ht="14.5" hidden="1" x14ac:dyDescent="0.35">
      <c r="A39" s="27"/>
      <c r="B39" s="27"/>
      <c r="C39" s="27"/>
      <c r="D39" s="27"/>
      <c r="E39" s="142"/>
      <c r="F39" s="28"/>
      <c r="G39" s="142">
        <f t="shared" si="3"/>
        <v>0</v>
      </c>
      <c r="H39" s="28"/>
      <c r="I39" s="165" t="str">
        <f t="shared" si="4"/>
        <v/>
      </c>
      <c r="J39" s="29"/>
      <c r="K39" s="167">
        <f t="shared" si="5"/>
        <v>0</v>
      </c>
      <c r="M39" s="47"/>
    </row>
    <row r="40" spans="1:13" ht="14.5" x14ac:dyDescent="0.35">
      <c r="A40" s="237" t="s">
        <v>81</v>
      </c>
      <c r="B40" s="238"/>
      <c r="C40" s="239"/>
      <c r="D40" s="31" t="s">
        <v>39</v>
      </c>
      <c r="E40" s="32"/>
      <c r="F40" s="32"/>
      <c r="G40" s="117">
        <f>SUMIF(D22:D39,"Nouvelle haie à plat",G22:G39)+SUMIF(D22:D39,"Nouvelle haie sur talus",G22:G39)</f>
        <v>0</v>
      </c>
      <c r="H40" s="117">
        <f>SUMIF(D22:D39,"Nouvelle haie à plat",H22:H39)+SUMIF(D22:D39,"Nouvelle haie sur talus",H22:H39)</f>
        <v>0</v>
      </c>
      <c r="I40" s="33"/>
      <c r="J40" s="34"/>
      <c r="K40" s="119">
        <f>SUMIF(D22:D39,"Nouvelle haie à plat",K22:K39)+SUMIF(D22:D39,"Nouvelle haie sur talus",K22:K39)</f>
        <v>0</v>
      </c>
      <c r="M40" s="47"/>
    </row>
    <row r="41" spans="1:13" ht="14.5" x14ac:dyDescent="0.35">
      <c r="A41" s="237" t="s">
        <v>81</v>
      </c>
      <c r="B41" s="238"/>
      <c r="C41" s="239"/>
      <c r="D41" s="31" t="s">
        <v>82</v>
      </c>
      <c r="E41" s="32"/>
      <c r="F41" s="32"/>
      <c r="G41" s="117">
        <f>SUMIF(D22:D39,"Regarnissage haie",G22:G39)</f>
        <v>0</v>
      </c>
      <c r="H41" s="117">
        <f>SUMIF(D22:D39,"Regarnissage haie",H22:H39)</f>
        <v>0</v>
      </c>
      <c r="I41" s="33"/>
      <c r="J41" s="34"/>
      <c r="K41" s="119">
        <f>SUMIF(D22:D39,"Regarnissage haie",K22:K39)</f>
        <v>0</v>
      </c>
      <c r="M41" s="47"/>
    </row>
    <row r="42" spans="1:13" thickBot="1" x14ac:dyDescent="0.4">
      <c r="A42" s="240" t="s">
        <v>81</v>
      </c>
      <c r="B42" s="241"/>
      <c r="C42" s="242"/>
      <c r="D42" s="123" t="s">
        <v>67</v>
      </c>
      <c r="E42" s="124"/>
      <c r="F42" s="124"/>
      <c r="G42" s="124"/>
      <c r="H42" s="125">
        <f>SUMIF(D22:D39,"Bosquet",H22:H39)</f>
        <v>0</v>
      </c>
      <c r="I42" s="126"/>
      <c r="J42" s="127"/>
      <c r="K42" s="128">
        <f>SUMIF(D22:D39,"Bosquet",K22:K39)</f>
        <v>0</v>
      </c>
      <c r="M42" s="47"/>
    </row>
    <row r="43" spans="1:13" ht="14.5" x14ac:dyDescent="0.35">
      <c r="A43" s="219" t="s">
        <v>83</v>
      </c>
      <c r="B43" s="219"/>
      <c r="C43" s="219"/>
      <c r="D43" s="35"/>
      <c r="E43" s="36"/>
      <c r="F43" s="37"/>
      <c r="G43" s="118">
        <f>SUM(G22:G39)</f>
        <v>0</v>
      </c>
      <c r="H43" s="118">
        <f>SUM(H22:H39)</f>
        <v>0</v>
      </c>
      <c r="I43" s="38"/>
      <c r="J43" s="39"/>
      <c r="K43" s="120">
        <f>SUM(K22:K39)</f>
        <v>0</v>
      </c>
    </row>
    <row r="44" spans="1:13" ht="14.5" x14ac:dyDescent="0.35">
      <c r="A44" s="40"/>
      <c r="B44" s="40"/>
      <c r="C44" s="40"/>
      <c r="D44" s="40"/>
      <c r="E44" s="24"/>
      <c r="F44" s="41"/>
      <c r="G44" s="41"/>
      <c r="H44" s="41"/>
      <c r="K44" s="41"/>
    </row>
    <row r="46" spans="1:13" ht="15" customHeight="1" x14ac:dyDescent="0.35">
      <c r="A46" s="64" t="s">
        <v>84</v>
      </c>
      <c r="B46"/>
      <c r="C46" s="5"/>
      <c r="D46" s="5"/>
      <c r="E46" s="5"/>
      <c r="F46" s="5"/>
      <c r="G46" s="5"/>
      <c r="H46" s="42"/>
    </row>
    <row r="47" spans="1:13" ht="15" customHeight="1" x14ac:dyDescent="0.35">
      <c r="A47" s="5"/>
      <c r="B47" s="64"/>
      <c r="C47" s="5"/>
      <c r="D47" s="5"/>
      <c r="E47" s="5"/>
      <c r="F47" s="5"/>
      <c r="G47" s="5"/>
      <c r="H47" s="42"/>
    </row>
    <row r="48" spans="1:13" ht="15" customHeight="1" x14ac:dyDescent="0.35">
      <c r="A48" s="5"/>
      <c r="B48" s="66" t="s">
        <v>3</v>
      </c>
      <c r="C48" s="5"/>
      <c r="D48" s="5"/>
      <c r="E48" s="5"/>
      <c r="F48" s="5"/>
      <c r="G48" s="5"/>
      <c r="H48" s="42"/>
    </row>
    <row r="49" spans="1:9" ht="15" customHeight="1" x14ac:dyDescent="0.35">
      <c r="A49" s="5"/>
      <c r="B49" s="67"/>
      <c r="C49" s="5"/>
      <c r="D49" s="5"/>
      <c r="E49" s="5"/>
      <c r="F49" s="5"/>
      <c r="G49" s="5"/>
      <c r="H49" s="42"/>
    </row>
    <row r="50" spans="1:9" ht="15" customHeight="1" x14ac:dyDescent="0.35">
      <c r="A50" s="5"/>
      <c r="B50" s="220" t="s">
        <v>85</v>
      </c>
      <c r="C50" s="220"/>
      <c r="D50" s="220"/>
      <c r="E50" s="220"/>
      <c r="F50" s="221"/>
      <c r="G50" s="5"/>
      <c r="H50" s="42"/>
    </row>
    <row r="51" spans="1:9" ht="60.75" customHeight="1" x14ac:dyDescent="0.35">
      <c r="A51" s="5"/>
      <c r="B51" s="220"/>
      <c r="C51" s="220"/>
      <c r="D51" s="220"/>
      <c r="E51" s="220"/>
      <c r="F51" s="221"/>
      <c r="G51" s="5"/>
      <c r="H51" s="42"/>
    </row>
    <row r="52" spans="1:9" ht="15" customHeight="1" x14ac:dyDescent="0.35">
      <c r="A52" s="5"/>
      <c r="B52" s="67"/>
      <c r="C52" s="5"/>
      <c r="D52" s="5"/>
      <c r="E52" s="5"/>
      <c r="F52" s="5"/>
      <c r="G52" s="5"/>
      <c r="H52" s="42"/>
    </row>
    <row r="53" spans="1:9" ht="25" customHeight="1" x14ac:dyDescent="0.35">
      <c r="A53" s="226" t="s">
        <v>86</v>
      </c>
      <c r="B53" s="227"/>
      <c r="C53" s="227"/>
      <c r="D53" s="227"/>
      <c r="E53" s="228"/>
      <c r="F53" s="222" t="s">
        <v>87</v>
      </c>
      <c r="G53" s="155" t="s">
        <v>88</v>
      </c>
      <c r="H53" s="42"/>
      <c r="I53" s="24"/>
    </row>
    <row r="54" spans="1:9" ht="25" customHeight="1" x14ac:dyDescent="0.35">
      <c r="A54" s="229"/>
      <c r="B54" s="230"/>
      <c r="C54" s="230"/>
      <c r="D54" s="230"/>
      <c r="E54" s="231"/>
      <c r="F54" s="223"/>
      <c r="G54" s="156" t="s">
        <v>89</v>
      </c>
      <c r="H54" s="42"/>
      <c r="I54" s="24"/>
    </row>
    <row r="55" spans="1:9" ht="15" customHeight="1" x14ac:dyDescent="0.35">
      <c r="A55" s="154">
        <v>1</v>
      </c>
      <c r="B55" s="224" t="s">
        <v>90</v>
      </c>
      <c r="C55" s="225"/>
      <c r="D55" s="187" t="s">
        <v>91</v>
      </c>
      <c r="E55" s="188"/>
      <c r="F55" s="43"/>
      <c r="G55" s="43"/>
      <c r="H55" s="42"/>
      <c r="I55" s="24"/>
    </row>
    <row r="56" spans="1:9" ht="15" customHeight="1" x14ac:dyDescent="0.35">
      <c r="A56" s="281">
        <v>2</v>
      </c>
      <c r="B56" s="282" t="s">
        <v>92</v>
      </c>
      <c r="C56" s="283"/>
      <c r="D56" s="284" t="s">
        <v>93</v>
      </c>
      <c r="E56" s="285"/>
      <c r="F56" s="43"/>
      <c r="G56" s="43"/>
      <c r="H56" s="42"/>
      <c r="I56" s="24"/>
    </row>
    <row r="57" spans="1:9" ht="15" customHeight="1" x14ac:dyDescent="0.35">
      <c r="A57" s="154">
        <v>3</v>
      </c>
      <c r="B57" s="199" t="s">
        <v>94</v>
      </c>
      <c r="C57" s="200"/>
      <c r="D57" s="187" t="s">
        <v>95</v>
      </c>
      <c r="E57" s="188"/>
      <c r="F57" s="43"/>
      <c r="G57" s="43"/>
      <c r="H57" s="42"/>
      <c r="I57" s="24"/>
    </row>
    <row r="58" spans="1:9" ht="15" customHeight="1" x14ac:dyDescent="0.35">
      <c r="A58" s="281">
        <v>4</v>
      </c>
      <c r="B58" s="282" t="s">
        <v>96</v>
      </c>
      <c r="C58" s="283"/>
      <c r="D58" s="284" t="s">
        <v>97</v>
      </c>
      <c r="E58" s="285"/>
      <c r="F58" s="43"/>
      <c r="G58" s="43"/>
      <c r="H58" s="42"/>
      <c r="I58" s="24"/>
    </row>
    <row r="59" spans="1:9" ht="15" customHeight="1" x14ac:dyDescent="0.35">
      <c r="A59" s="154">
        <v>5</v>
      </c>
      <c r="B59" s="199" t="s">
        <v>98</v>
      </c>
      <c r="C59" s="200"/>
      <c r="D59" s="187" t="s">
        <v>99</v>
      </c>
      <c r="E59" s="188"/>
      <c r="F59" s="153"/>
      <c r="G59" s="153"/>
      <c r="H59" s="42"/>
      <c r="I59" s="24"/>
    </row>
    <row r="60" spans="1:9" ht="15" customHeight="1" x14ac:dyDescent="0.35">
      <c r="A60" s="281">
        <v>6</v>
      </c>
      <c r="B60" s="282" t="s">
        <v>100</v>
      </c>
      <c r="C60" s="283"/>
      <c r="D60" s="284" t="s">
        <v>101</v>
      </c>
      <c r="E60" s="285"/>
      <c r="F60" s="43"/>
      <c r="G60" s="43"/>
      <c r="H60" s="42"/>
      <c r="I60" s="24"/>
    </row>
    <row r="61" spans="1:9" ht="15" customHeight="1" x14ac:dyDescent="0.35">
      <c r="A61" s="154">
        <v>7</v>
      </c>
      <c r="B61" s="199" t="s">
        <v>102</v>
      </c>
      <c r="C61" s="200"/>
      <c r="D61" s="187" t="s">
        <v>103</v>
      </c>
      <c r="E61" s="188"/>
      <c r="F61" s="43"/>
      <c r="G61" s="43"/>
      <c r="H61" s="42"/>
      <c r="I61" s="24"/>
    </row>
    <row r="62" spans="1:9" ht="15" customHeight="1" x14ac:dyDescent="0.35">
      <c r="A62" s="154">
        <v>8</v>
      </c>
      <c r="B62" s="199" t="s">
        <v>104</v>
      </c>
      <c r="C62" s="200"/>
      <c r="D62" s="187" t="s">
        <v>105</v>
      </c>
      <c r="E62" s="188"/>
      <c r="F62" s="43"/>
      <c r="G62" s="43"/>
      <c r="H62" s="42"/>
      <c r="I62" s="24"/>
    </row>
    <row r="63" spans="1:9" ht="15" customHeight="1" x14ac:dyDescent="0.35">
      <c r="A63" s="154">
        <v>9</v>
      </c>
      <c r="B63" s="199" t="s">
        <v>106</v>
      </c>
      <c r="C63" s="200"/>
      <c r="D63" s="187" t="s">
        <v>107</v>
      </c>
      <c r="E63" s="188"/>
      <c r="F63" s="43"/>
      <c r="G63" s="43"/>
      <c r="H63" s="42"/>
      <c r="I63" s="24"/>
    </row>
    <row r="64" spans="1:9" ht="15" customHeight="1" x14ac:dyDescent="0.35">
      <c r="A64" s="154">
        <v>10</v>
      </c>
      <c r="B64" s="199" t="s">
        <v>108</v>
      </c>
      <c r="C64" s="200"/>
      <c r="D64" s="187" t="s">
        <v>109</v>
      </c>
      <c r="E64" s="188"/>
      <c r="F64" s="43"/>
      <c r="G64" s="43"/>
      <c r="H64" s="42"/>
      <c r="I64" s="24"/>
    </row>
    <row r="65" spans="1:9" ht="15" customHeight="1" x14ac:dyDescent="0.35">
      <c r="A65" s="154">
        <v>11</v>
      </c>
      <c r="B65" s="199" t="s">
        <v>110</v>
      </c>
      <c r="C65" s="200"/>
      <c r="D65" s="187" t="s">
        <v>111</v>
      </c>
      <c r="E65" s="188"/>
      <c r="F65" s="43"/>
      <c r="G65" s="43"/>
      <c r="H65" s="42"/>
      <c r="I65" s="24"/>
    </row>
    <row r="66" spans="1:9" ht="15" customHeight="1" x14ac:dyDescent="0.35">
      <c r="A66" s="154">
        <v>12</v>
      </c>
      <c r="B66" s="199" t="s">
        <v>112</v>
      </c>
      <c r="C66" s="200"/>
      <c r="D66" s="187" t="s">
        <v>113</v>
      </c>
      <c r="E66" s="188"/>
      <c r="F66" s="43"/>
      <c r="G66" s="43"/>
      <c r="H66" s="42"/>
      <c r="I66" s="24"/>
    </row>
    <row r="67" spans="1:9" ht="15" customHeight="1" x14ac:dyDescent="0.35">
      <c r="A67" s="154">
        <v>13</v>
      </c>
      <c r="B67" s="199" t="s">
        <v>114</v>
      </c>
      <c r="C67" s="200"/>
      <c r="D67" s="187" t="s">
        <v>115</v>
      </c>
      <c r="E67" s="188"/>
      <c r="F67" s="43"/>
      <c r="G67" s="43"/>
      <c r="H67" s="42"/>
      <c r="I67" s="24"/>
    </row>
    <row r="68" spans="1:9" ht="15" customHeight="1" x14ac:dyDescent="0.35">
      <c r="A68" s="154">
        <v>14</v>
      </c>
      <c r="B68" s="199" t="s">
        <v>116</v>
      </c>
      <c r="C68" s="200"/>
      <c r="D68" s="187" t="s">
        <v>117</v>
      </c>
      <c r="E68" s="188"/>
      <c r="F68" s="43"/>
      <c r="G68" s="43"/>
      <c r="H68" s="42"/>
      <c r="I68" s="24"/>
    </row>
    <row r="69" spans="1:9" ht="15" customHeight="1" x14ac:dyDescent="0.35">
      <c r="A69" s="154">
        <v>15</v>
      </c>
      <c r="B69" s="199" t="s">
        <v>118</v>
      </c>
      <c r="C69" s="200"/>
      <c r="D69" s="187" t="s">
        <v>119</v>
      </c>
      <c r="E69" s="188"/>
      <c r="F69" s="43"/>
      <c r="G69" s="43"/>
      <c r="H69" s="42"/>
      <c r="I69" s="24"/>
    </row>
    <row r="70" spans="1:9" ht="15" customHeight="1" x14ac:dyDescent="0.35">
      <c r="A70" s="154">
        <v>16</v>
      </c>
      <c r="B70" s="199" t="s">
        <v>120</v>
      </c>
      <c r="C70" s="200"/>
      <c r="D70" s="187" t="s">
        <v>121</v>
      </c>
      <c r="E70" s="188"/>
      <c r="F70" s="43"/>
      <c r="G70" s="43"/>
      <c r="H70" s="42"/>
      <c r="I70" s="24"/>
    </row>
    <row r="71" spans="1:9" ht="15" customHeight="1" x14ac:dyDescent="0.35">
      <c r="A71" s="210">
        <v>17</v>
      </c>
      <c r="B71" s="249" t="s">
        <v>122</v>
      </c>
      <c r="C71" s="250"/>
      <c r="D71" s="212" t="s">
        <v>123</v>
      </c>
      <c r="E71" s="213"/>
      <c r="F71" s="214"/>
      <c r="G71" s="214"/>
      <c r="H71" s="216"/>
      <c r="I71" s="24"/>
    </row>
    <row r="72" spans="1:9" ht="15" customHeight="1" x14ac:dyDescent="0.35">
      <c r="A72" s="211"/>
      <c r="B72" s="251"/>
      <c r="C72" s="252"/>
      <c r="D72" s="217" t="s">
        <v>124</v>
      </c>
      <c r="E72" s="218"/>
      <c r="F72" s="215"/>
      <c r="G72" s="215"/>
      <c r="H72" s="216"/>
      <c r="I72" s="24"/>
    </row>
    <row r="73" spans="1:9" ht="15" customHeight="1" x14ac:dyDescent="0.35">
      <c r="A73" s="154">
        <v>18</v>
      </c>
      <c r="B73" s="199" t="s">
        <v>125</v>
      </c>
      <c r="C73" s="200"/>
      <c r="D73" s="187" t="s">
        <v>126</v>
      </c>
      <c r="E73" s="188"/>
      <c r="F73" s="43"/>
      <c r="G73" s="43"/>
      <c r="H73" s="42"/>
      <c r="I73" s="24"/>
    </row>
    <row r="74" spans="1:9" ht="24" customHeight="1" x14ac:dyDescent="0.35">
      <c r="A74" s="281">
        <v>19</v>
      </c>
      <c r="B74" s="282" t="s">
        <v>127</v>
      </c>
      <c r="C74" s="283"/>
      <c r="D74" s="284" t="s">
        <v>128</v>
      </c>
      <c r="E74" s="285"/>
      <c r="F74" s="43"/>
      <c r="G74" s="43"/>
      <c r="H74" s="42"/>
      <c r="I74" s="24"/>
    </row>
    <row r="75" spans="1:9" ht="15" customHeight="1" x14ac:dyDescent="0.35">
      <c r="A75" s="154">
        <v>20</v>
      </c>
      <c r="B75" s="199" t="s">
        <v>129</v>
      </c>
      <c r="C75" s="200"/>
      <c r="D75" s="187" t="s">
        <v>130</v>
      </c>
      <c r="E75" s="188"/>
      <c r="F75" s="43"/>
      <c r="G75" s="43"/>
      <c r="H75" s="42"/>
      <c r="I75" s="24"/>
    </row>
    <row r="76" spans="1:9" ht="15" customHeight="1" x14ac:dyDescent="0.35">
      <c r="A76" s="154">
        <v>21</v>
      </c>
      <c r="B76" s="199" t="s">
        <v>131</v>
      </c>
      <c r="C76" s="200"/>
      <c r="D76" s="187" t="s">
        <v>132</v>
      </c>
      <c r="E76" s="188"/>
      <c r="F76" s="43"/>
      <c r="G76" s="43"/>
      <c r="H76" s="42"/>
      <c r="I76" s="24"/>
    </row>
    <row r="77" spans="1:9" ht="15" customHeight="1" x14ac:dyDescent="0.35">
      <c r="A77" s="154">
        <v>22</v>
      </c>
      <c r="B77" s="199" t="s">
        <v>133</v>
      </c>
      <c r="C77" s="200"/>
      <c r="D77" s="187" t="s">
        <v>134</v>
      </c>
      <c r="E77" s="188"/>
      <c r="F77" s="43"/>
      <c r="G77" s="43"/>
      <c r="H77" s="42"/>
      <c r="I77" s="24"/>
    </row>
    <row r="78" spans="1:9" ht="15" customHeight="1" x14ac:dyDescent="0.35">
      <c r="A78" s="154">
        <v>23</v>
      </c>
      <c r="B78" s="199" t="s">
        <v>135</v>
      </c>
      <c r="C78" s="200"/>
      <c r="D78" s="187" t="s">
        <v>136</v>
      </c>
      <c r="E78" s="188"/>
      <c r="F78" s="43"/>
      <c r="G78" s="43"/>
      <c r="H78" s="42"/>
      <c r="I78" s="24"/>
    </row>
    <row r="79" spans="1:9" ht="15" customHeight="1" x14ac:dyDescent="0.35">
      <c r="A79" s="154">
        <v>24</v>
      </c>
      <c r="B79" s="199" t="s">
        <v>137</v>
      </c>
      <c r="C79" s="200"/>
      <c r="D79" s="187" t="s">
        <v>138</v>
      </c>
      <c r="E79" s="188"/>
      <c r="F79" s="43"/>
      <c r="G79" s="43"/>
      <c r="H79" s="42"/>
      <c r="I79" s="24"/>
    </row>
    <row r="80" spans="1:9" ht="15" customHeight="1" x14ac:dyDescent="0.35">
      <c r="A80" s="154">
        <v>25</v>
      </c>
      <c r="B80" s="199" t="s">
        <v>139</v>
      </c>
      <c r="C80" s="200"/>
      <c r="D80" s="187" t="s">
        <v>140</v>
      </c>
      <c r="E80" s="188"/>
      <c r="F80" s="43"/>
      <c r="G80" s="43"/>
      <c r="H80" s="42"/>
      <c r="I80" s="24"/>
    </row>
    <row r="81" spans="1:9" ht="15" customHeight="1" x14ac:dyDescent="0.35">
      <c r="A81" s="281">
        <v>26</v>
      </c>
      <c r="B81" s="282" t="s">
        <v>141</v>
      </c>
      <c r="C81" s="283"/>
      <c r="D81" s="284" t="s">
        <v>142</v>
      </c>
      <c r="E81" s="285"/>
      <c r="F81" s="43"/>
      <c r="G81" s="43"/>
      <c r="H81" s="42"/>
      <c r="I81" s="24"/>
    </row>
    <row r="82" spans="1:9" ht="15" customHeight="1" x14ac:dyDescent="0.35">
      <c r="A82" s="281">
        <v>27</v>
      </c>
      <c r="B82" s="282" t="s">
        <v>143</v>
      </c>
      <c r="C82" s="283"/>
      <c r="D82" s="284" t="s">
        <v>144</v>
      </c>
      <c r="E82" s="285"/>
      <c r="F82" s="43"/>
      <c r="G82" s="43"/>
      <c r="H82" s="42"/>
      <c r="I82" s="24"/>
    </row>
    <row r="83" spans="1:9" ht="15" customHeight="1" x14ac:dyDescent="0.35">
      <c r="A83" s="281">
        <v>28</v>
      </c>
      <c r="B83" s="282" t="s">
        <v>145</v>
      </c>
      <c r="C83" s="283"/>
      <c r="D83" s="284" t="s">
        <v>146</v>
      </c>
      <c r="E83" s="285"/>
      <c r="F83" s="43"/>
      <c r="G83" s="43"/>
      <c r="H83" s="42"/>
      <c r="I83" s="24"/>
    </row>
    <row r="84" spans="1:9" ht="15" customHeight="1" x14ac:dyDescent="0.35">
      <c r="A84" s="281">
        <v>29</v>
      </c>
      <c r="B84" s="282" t="s">
        <v>147</v>
      </c>
      <c r="C84" s="283"/>
      <c r="D84" s="284" t="s">
        <v>148</v>
      </c>
      <c r="E84" s="285"/>
      <c r="F84" s="43"/>
      <c r="G84" s="43"/>
      <c r="H84" s="42"/>
      <c r="I84" s="24"/>
    </row>
    <row r="85" spans="1:9" ht="15" customHeight="1" x14ac:dyDescent="0.35">
      <c r="A85" s="281">
        <v>30</v>
      </c>
      <c r="B85" s="282" t="s">
        <v>149</v>
      </c>
      <c r="C85" s="283"/>
      <c r="D85" s="284" t="s">
        <v>150</v>
      </c>
      <c r="E85" s="285"/>
      <c r="F85" s="43"/>
      <c r="G85" s="43"/>
      <c r="H85" s="42"/>
      <c r="I85" s="24"/>
    </row>
    <row r="86" spans="1:9" ht="15" customHeight="1" x14ac:dyDescent="0.35">
      <c r="A86" s="154">
        <v>31</v>
      </c>
      <c r="B86" s="199" t="s">
        <v>151</v>
      </c>
      <c r="C86" s="200"/>
      <c r="D86" s="187" t="s">
        <v>152</v>
      </c>
      <c r="E86" s="188"/>
      <c r="F86" s="43"/>
      <c r="G86" s="43"/>
      <c r="H86" s="42"/>
      <c r="I86" s="24"/>
    </row>
    <row r="87" spans="1:9" ht="15" customHeight="1" x14ac:dyDescent="0.35">
      <c r="A87" s="154">
        <v>32</v>
      </c>
      <c r="B87" s="199" t="s">
        <v>153</v>
      </c>
      <c r="C87" s="200"/>
      <c r="D87" s="187" t="s">
        <v>154</v>
      </c>
      <c r="E87" s="188"/>
      <c r="F87" s="43"/>
      <c r="G87" s="43"/>
      <c r="H87" s="42"/>
      <c r="I87" s="24"/>
    </row>
    <row r="88" spans="1:9" ht="15" customHeight="1" x14ac:dyDescent="0.35">
      <c r="A88" s="281">
        <v>33</v>
      </c>
      <c r="B88" s="282" t="s">
        <v>155</v>
      </c>
      <c r="C88" s="283"/>
      <c r="D88" s="284" t="s">
        <v>156</v>
      </c>
      <c r="E88" s="285"/>
      <c r="F88" s="43"/>
      <c r="G88" s="43"/>
      <c r="H88" s="42"/>
      <c r="I88" s="24"/>
    </row>
    <row r="89" spans="1:9" ht="15" customHeight="1" x14ac:dyDescent="0.35">
      <c r="A89" s="154">
        <v>34</v>
      </c>
      <c r="B89" s="199" t="s">
        <v>157</v>
      </c>
      <c r="C89" s="200"/>
      <c r="D89" s="187" t="s">
        <v>158</v>
      </c>
      <c r="E89" s="188"/>
      <c r="F89" s="43"/>
      <c r="G89" s="43"/>
      <c r="H89" s="42"/>
      <c r="I89" s="24"/>
    </row>
    <row r="90" spans="1:9" ht="15" customHeight="1" x14ac:dyDescent="0.35">
      <c r="A90" s="154">
        <v>35</v>
      </c>
      <c r="B90" s="199" t="s">
        <v>159</v>
      </c>
      <c r="C90" s="200"/>
      <c r="D90" s="187" t="s">
        <v>160</v>
      </c>
      <c r="E90" s="188"/>
      <c r="F90" s="43"/>
      <c r="G90" s="43"/>
      <c r="H90" s="42"/>
      <c r="I90" s="24"/>
    </row>
    <row r="91" spans="1:9" ht="15" customHeight="1" x14ac:dyDescent="0.35">
      <c r="A91" s="281">
        <v>36</v>
      </c>
      <c r="B91" s="282" t="s">
        <v>161</v>
      </c>
      <c r="C91" s="283"/>
      <c r="D91" s="284" t="s">
        <v>162</v>
      </c>
      <c r="E91" s="285"/>
      <c r="F91" s="43"/>
      <c r="G91" s="43"/>
      <c r="H91" s="42"/>
      <c r="I91" s="24"/>
    </row>
    <row r="92" spans="1:9" ht="15" customHeight="1" x14ac:dyDescent="0.35">
      <c r="A92" s="154">
        <v>37</v>
      </c>
      <c r="B92" s="199" t="s">
        <v>163</v>
      </c>
      <c r="C92" s="200"/>
      <c r="D92" s="187" t="s">
        <v>164</v>
      </c>
      <c r="E92" s="188"/>
      <c r="F92" s="43"/>
      <c r="G92" s="43"/>
      <c r="H92" s="42"/>
      <c r="I92" s="24"/>
    </row>
    <row r="93" spans="1:9" ht="15" customHeight="1" x14ac:dyDescent="0.35">
      <c r="A93" s="154">
        <v>38</v>
      </c>
      <c r="B93" s="199" t="s">
        <v>165</v>
      </c>
      <c r="C93" s="200"/>
      <c r="D93" s="187" t="s">
        <v>166</v>
      </c>
      <c r="E93" s="188"/>
      <c r="F93" s="43"/>
      <c r="G93" s="43"/>
      <c r="H93" s="42"/>
      <c r="I93" s="24"/>
    </row>
    <row r="94" spans="1:9" ht="15" customHeight="1" x14ac:dyDescent="0.35">
      <c r="A94" s="154">
        <v>39</v>
      </c>
      <c r="B94" s="199" t="s">
        <v>167</v>
      </c>
      <c r="C94" s="200"/>
      <c r="D94" s="187" t="s">
        <v>168</v>
      </c>
      <c r="E94" s="188"/>
      <c r="F94" s="43"/>
      <c r="G94" s="43"/>
      <c r="H94" s="42"/>
      <c r="I94" s="24"/>
    </row>
    <row r="95" spans="1:9" ht="15" customHeight="1" x14ac:dyDescent="0.35">
      <c r="A95" s="154">
        <v>40</v>
      </c>
      <c r="B95" s="199" t="s">
        <v>169</v>
      </c>
      <c r="C95" s="200"/>
      <c r="D95" s="187" t="s">
        <v>170</v>
      </c>
      <c r="E95" s="188"/>
      <c r="F95" s="43"/>
      <c r="G95" s="43"/>
      <c r="H95" s="42"/>
      <c r="I95" s="24"/>
    </row>
    <row r="96" spans="1:9" ht="15" customHeight="1" x14ac:dyDescent="0.35">
      <c r="A96" s="154">
        <v>41</v>
      </c>
      <c r="B96" s="199" t="s">
        <v>171</v>
      </c>
      <c r="C96" s="200"/>
      <c r="D96" s="187" t="s">
        <v>172</v>
      </c>
      <c r="E96" s="188"/>
      <c r="F96" s="43"/>
      <c r="G96" s="43"/>
      <c r="H96" s="42"/>
      <c r="I96" s="24"/>
    </row>
    <row r="97" spans="1:9" ht="15" customHeight="1" x14ac:dyDescent="0.35">
      <c r="A97" s="154">
        <v>42</v>
      </c>
      <c r="B97" s="199" t="s">
        <v>173</v>
      </c>
      <c r="C97" s="200"/>
      <c r="D97" s="187" t="s">
        <v>174</v>
      </c>
      <c r="E97" s="188"/>
      <c r="F97" s="43"/>
      <c r="G97" s="43"/>
      <c r="H97" s="42"/>
      <c r="I97" s="24"/>
    </row>
    <row r="98" spans="1:9" ht="15" customHeight="1" x14ac:dyDescent="0.35">
      <c r="A98" s="154">
        <v>43</v>
      </c>
      <c r="B98" s="199" t="s">
        <v>175</v>
      </c>
      <c r="C98" s="200"/>
      <c r="D98" s="187" t="s">
        <v>176</v>
      </c>
      <c r="E98" s="188"/>
      <c r="F98" s="43"/>
      <c r="G98" s="43"/>
      <c r="H98" s="42"/>
      <c r="I98" s="24"/>
    </row>
    <row r="99" spans="1:9" ht="15" customHeight="1" x14ac:dyDescent="0.35">
      <c r="A99" s="154">
        <v>44</v>
      </c>
      <c r="B99" s="199" t="s">
        <v>177</v>
      </c>
      <c r="C99" s="200"/>
      <c r="D99" s="187" t="s">
        <v>178</v>
      </c>
      <c r="E99" s="188"/>
      <c r="F99" s="43"/>
      <c r="G99" s="43"/>
      <c r="H99" s="42"/>
      <c r="I99" s="24"/>
    </row>
    <row r="100" spans="1:9" ht="15" customHeight="1" x14ac:dyDescent="0.35">
      <c r="A100" s="154">
        <v>45</v>
      </c>
      <c r="B100" s="199" t="s">
        <v>179</v>
      </c>
      <c r="C100" s="200"/>
      <c r="D100" s="187" t="s">
        <v>180</v>
      </c>
      <c r="E100" s="188"/>
      <c r="F100" s="43"/>
      <c r="G100" s="43"/>
      <c r="H100" s="42"/>
      <c r="I100" s="24"/>
    </row>
    <row r="101" spans="1:9" ht="15" customHeight="1" x14ac:dyDescent="0.35">
      <c r="A101" s="154">
        <v>46</v>
      </c>
      <c r="B101" s="199" t="s">
        <v>181</v>
      </c>
      <c r="C101" s="200"/>
      <c r="D101" s="187" t="s">
        <v>182</v>
      </c>
      <c r="E101" s="188"/>
      <c r="F101" s="43"/>
      <c r="G101" s="43"/>
      <c r="H101" s="42"/>
      <c r="I101" s="24"/>
    </row>
    <row r="102" spans="1:9" ht="15" customHeight="1" x14ac:dyDescent="0.35">
      <c r="A102" s="154">
        <v>47</v>
      </c>
      <c r="B102" s="199" t="s">
        <v>183</v>
      </c>
      <c r="C102" s="200"/>
      <c r="D102" s="187" t="s">
        <v>184</v>
      </c>
      <c r="E102" s="188"/>
      <c r="F102" s="43"/>
      <c r="G102" s="43"/>
      <c r="H102" s="42"/>
      <c r="I102" s="24"/>
    </row>
    <row r="103" spans="1:9" ht="15" customHeight="1" x14ac:dyDescent="0.35">
      <c r="A103" s="154">
        <v>48</v>
      </c>
      <c r="B103" s="199" t="s">
        <v>185</v>
      </c>
      <c r="C103" s="200"/>
      <c r="D103" s="187" t="s">
        <v>186</v>
      </c>
      <c r="E103" s="188"/>
      <c r="F103" s="43"/>
      <c r="G103" s="43"/>
      <c r="H103" s="42"/>
      <c r="I103" s="24"/>
    </row>
    <row r="104" spans="1:9" ht="15" customHeight="1" x14ac:dyDescent="0.35">
      <c r="A104" s="154">
        <v>49</v>
      </c>
      <c r="B104" s="199" t="s">
        <v>187</v>
      </c>
      <c r="C104" s="200"/>
      <c r="D104" s="187" t="s">
        <v>188</v>
      </c>
      <c r="E104" s="188"/>
      <c r="F104" s="43"/>
      <c r="G104" s="43"/>
      <c r="H104" s="42"/>
      <c r="I104" s="24"/>
    </row>
    <row r="105" spans="1:9" ht="15" customHeight="1" x14ac:dyDescent="0.35">
      <c r="A105" s="154">
        <v>50</v>
      </c>
      <c r="B105" s="199" t="s">
        <v>189</v>
      </c>
      <c r="C105" s="200"/>
      <c r="D105" s="187" t="s">
        <v>190</v>
      </c>
      <c r="E105" s="188"/>
      <c r="F105" s="43"/>
      <c r="G105" s="43"/>
      <c r="H105" s="42"/>
      <c r="I105" s="24"/>
    </row>
    <row r="106" spans="1:9" ht="15" customHeight="1" x14ac:dyDescent="0.35">
      <c r="A106" s="154">
        <v>51</v>
      </c>
      <c r="B106" s="199" t="s">
        <v>191</v>
      </c>
      <c r="C106" s="200"/>
      <c r="D106" s="187" t="s">
        <v>192</v>
      </c>
      <c r="E106" s="188"/>
      <c r="F106" s="43"/>
      <c r="G106" s="43"/>
      <c r="H106" s="42"/>
      <c r="I106" s="24"/>
    </row>
    <row r="107" spans="1:9" ht="15" customHeight="1" x14ac:dyDescent="0.35">
      <c r="A107" s="154">
        <v>52</v>
      </c>
      <c r="B107" s="199" t="s">
        <v>193</v>
      </c>
      <c r="C107" s="200"/>
      <c r="D107" s="187" t="s">
        <v>194</v>
      </c>
      <c r="E107" s="188"/>
      <c r="F107" s="43"/>
      <c r="G107" s="43"/>
      <c r="H107" s="42"/>
      <c r="I107" s="24"/>
    </row>
    <row r="108" spans="1:9" ht="15" customHeight="1" x14ac:dyDescent="0.35">
      <c r="A108" s="154">
        <v>53</v>
      </c>
      <c r="B108" s="199" t="s">
        <v>195</v>
      </c>
      <c r="C108" s="200"/>
      <c r="D108" s="187" t="s">
        <v>196</v>
      </c>
      <c r="E108" s="188"/>
      <c r="F108" s="43"/>
      <c r="G108" s="43"/>
      <c r="H108" s="42"/>
      <c r="I108" s="24"/>
    </row>
    <row r="109" spans="1:9" ht="15" customHeight="1" x14ac:dyDescent="0.35">
      <c r="A109" s="154">
        <v>54</v>
      </c>
      <c r="B109" s="199" t="s">
        <v>197</v>
      </c>
      <c r="C109" s="200"/>
      <c r="D109" s="187" t="s">
        <v>198</v>
      </c>
      <c r="E109" s="188"/>
      <c r="F109" s="153"/>
      <c r="G109" s="153"/>
      <c r="H109" s="42"/>
      <c r="I109" s="24"/>
    </row>
    <row r="110" spans="1:9" ht="15" customHeight="1" x14ac:dyDescent="0.35">
      <c r="A110" s="154">
        <v>55</v>
      </c>
      <c r="B110" s="199" t="s">
        <v>199</v>
      </c>
      <c r="C110" s="200"/>
      <c r="D110" s="187" t="s">
        <v>200</v>
      </c>
      <c r="E110" s="188"/>
      <c r="F110" s="153"/>
      <c r="G110" s="153"/>
      <c r="H110" s="42"/>
      <c r="I110" s="24"/>
    </row>
    <row r="111" spans="1:9" ht="15" customHeight="1" x14ac:dyDescent="0.35">
      <c r="A111" s="154">
        <v>56</v>
      </c>
      <c r="B111" s="199" t="s">
        <v>201</v>
      </c>
      <c r="C111" s="200"/>
      <c r="D111" s="187" t="s">
        <v>202</v>
      </c>
      <c r="E111" s="188"/>
      <c r="F111" s="43"/>
      <c r="G111" s="43"/>
      <c r="H111" s="42"/>
      <c r="I111" s="24"/>
    </row>
    <row r="112" spans="1:9" ht="15" customHeight="1" x14ac:dyDescent="0.35">
      <c r="A112" s="154">
        <v>57</v>
      </c>
      <c r="B112" s="199" t="s">
        <v>203</v>
      </c>
      <c r="C112" s="200"/>
      <c r="D112" s="187" t="s">
        <v>204</v>
      </c>
      <c r="E112" s="188"/>
      <c r="F112" s="43"/>
      <c r="G112" s="43"/>
      <c r="H112" s="42"/>
      <c r="I112" s="24"/>
    </row>
    <row r="113" spans="1:9" ht="15" customHeight="1" x14ac:dyDescent="0.35">
      <c r="A113" s="154">
        <v>58</v>
      </c>
      <c r="B113" s="199" t="s">
        <v>205</v>
      </c>
      <c r="C113" s="200"/>
      <c r="D113" s="187" t="s">
        <v>206</v>
      </c>
      <c r="E113" s="188"/>
      <c r="F113" s="43"/>
      <c r="G113" s="43"/>
      <c r="H113" s="42"/>
      <c r="I113" s="24"/>
    </row>
    <row r="114" spans="1:9" ht="15" customHeight="1" x14ac:dyDescent="0.35">
      <c r="A114" s="154">
        <v>59</v>
      </c>
      <c r="B114" s="199" t="s">
        <v>207</v>
      </c>
      <c r="C114" s="200"/>
      <c r="D114" s="187" t="s">
        <v>208</v>
      </c>
      <c r="E114" s="188"/>
      <c r="F114" s="43"/>
      <c r="G114" s="43"/>
      <c r="H114" s="42"/>
      <c r="I114" s="24"/>
    </row>
    <row r="115" spans="1:9" ht="15" customHeight="1" x14ac:dyDescent="0.35">
      <c r="A115" s="154">
        <v>60</v>
      </c>
      <c r="B115" s="199" t="s">
        <v>209</v>
      </c>
      <c r="C115" s="200"/>
      <c r="D115" s="187" t="s">
        <v>210</v>
      </c>
      <c r="E115" s="188"/>
      <c r="F115" s="43"/>
      <c r="G115" s="43"/>
      <c r="H115" s="42"/>
      <c r="I115" s="24"/>
    </row>
    <row r="116" spans="1:9" ht="15" customHeight="1" x14ac:dyDescent="0.35">
      <c r="A116" s="281">
        <v>61</v>
      </c>
      <c r="B116" s="282" t="s">
        <v>211</v>
      </c>
      <c r="C116" s="283"/>
      <c r="D116" s="284" t="s">
        <v>212</v>
      </c>
      <c r="E116" s="285"/>
      <c r="F116" s="43"/>
      <c r="G116" s="43"/>
      <c r="H116" s="42"/>
      <c r="I116" s="24"/>
    </row>
    <row r="117" spans="1:9" ht="15" customHeight="1" x14ac:dyDescent="0.35">
      <c r="A117" s="154">
        <v>62</v>
      </c>
      <c r="B117" s="199" t="s">
        <v>213</v>
      </c>
      <c r="C117" s="200"/>
      <c r="D117" s="187" t="s">
        <v>214</v>
      </c>
      <c r="E117" s="188"/>
      <c r="F117" s="43"/>
      <c r="G117" s="43"/>
      <c r="H117" s="42"/>
      <c r="I117" s="24"/>
    </row>
    <row r="118" spans="1:9" ht="15" customHeight="1" x14ac:dyDescent="0.35">
      <c r="A118" s="281">
        <v>63</v>
      </c>
      <c r="B118" s="282" t="s">
        <v>215</v>
      </c>
      <c r="C118" s="283"/>
      <c r="D118" s="284" t="s">
        <v>216</v>
      </c>
      <c r="E118" s="285"/>
      <c r="F118" s="43"/>
      <c r="G118" s="43"/>
      <c r="H118" s="42"/>
      <c r="I118" s="24"/>
    </row>
    <row r="119" spans="1:9" ht="15" customHeight="1" x14ac:dyDescent="0.35">
      <c r="A119" s="154">
        <v>64</v>
      </c>
      <c r="B119" s="199" t="s">
        <v>217</v>
      </c>
      <c r="C119" s="200"/>
      <c r="D119" s="187" t="s">
        <v>218</v>
      </c>
      <c r="E119" s="188"/>
      <c r="F119" s="43"/>
      <c r="G119" s="43"/>
      <c r="H119" s="42"/>
      <c r="I119" s="24"/>
    </row>
    <row r="120" spans="1:9" ht="15" customHeight="1" x14ac:dyDescent="0.35">
      <c r="A120" s="154">
        <v>65</v>
      </c>
      <c r="B120" s="199" t="s">
        <v>219</v>
      </c>
      <c r="C120" s="200"/>
      <c r="D120" s="187" t="s">
        <v>220</v>
      </c>
      <c r="E120" s="188"/>
      <c r="F120" s="43"/>
      <c r="G120" s="43"/>
      <c r="H120" s="42"/>
      <c r="I120" s="24"/>
    </row>
    <row r="121" spans="1:9" ht="15" customHeight="1" x14ac:dyDescent="0.35">
      <c r="A121" s="154">
        <v>66</v>
      </c>
      <c r="B121" s="199" t="s">
        <v>221</v>
      </c>
      <c r="C121" s="200"/>
      <c r="D121" s="187" t="s">
        <v>222</v>
      </c>
      <c r="E121" s="188"/>
      <c r="F121" s="43"/>
      <c r="G121" s="43"/>
      <c r="H121" s="42"/>
      <c r="I121" s="24"/>
    </row>
    <row r="122" spans="1:9" ht="21" customHeight="1" x14ac:dyDescent="0.35">
      <c r="A122" s="154">
        <v>67</v>
      </c>
      <c r="B122" s="199" t="s">
        <v>223</v>
      </c>
      <c r="C122" s="200"/>
      <c r="D122" s="187" t="s">
        <v>224</v>
      </c>
      <c r="E122" s="188"/>
      <c r="F122" s="43"/>
      <c r="G122" s="43"/>
      <c r="H122" s="42"/>
      <c r="I122" s="24"/>
    </row>
    <row r="123" spans="1:9" ht="15" customHeight="1" x14ac:dyDescent="0.35">
      <c r="A123" s="152"/>
      <c r="B123" s="197"/>
      <c r="C123" s="198"/>
      <c r="D123" s="189"/>
      <c r="E123" s="190"/>
      <c r="F123" s="43"/>
      <c r="G123" s="43"/>
      <c r="H123" s="42"/>
      <c r="I123" s="24"/>
    </row>
    <row r="124" spans="1:9" ht="15" customHeight="1" x14ac:dyDescent="0.35">
      <c r="A124" s="152"/>
      <c r="B124" s="197"/>
      <c r="C124" s="198"/>
      <c r="D124" s="189"/>
      <c r="E124" s="190"/>
      <c r="F124" s="43"/>
      <c r="G124" s="43"/>
      <c r="H124" s="42"/>
      <c r="I124" s="24"/>
    </row>
    <row r="125" spans="1:9" ht="15" hidden="1" customHeight="1" x14ac:dyDescent="0.35">
      <c r="A125" s="152"/>
      <c r="B125" s="197"/>
      <c r="C125" s="198"/>
      <c r="D125" s="189"/>
      <c r="E125" s="190"/>
      <c r="F125" s="43"/>
      <c r="G125" s="43"/>
      <c r="H125" s="42"/>
      <c r="I125" s="24"/>
    </row>
    <row r="126" spans="1:9" ht="15" customHeight="1" x14ac:dyDescent="0.35">
      <c r="A126" s="194" t="s">
        <v>225</v>
      </c>
      <c r="B126" s="195"/>
      <c r="C126" s="195"/>
      <c r="D126" s="195"/>
      <c r="E126" s="196"/>
      <c r="F126" s="157" t="s">
        <v>226</v>
      </c>
      <c r="G126" s="157">
        <f>SUM(F55:F125)</f>
        <v>0</v>
      </c>
      <c r="H126" s="42"/>
      <c r="I126" s="24"/>
    </row>
    <row r="127" spans="1:9" ht="15" customHeight="1" x14ac:dyDescent="0.35">
      <c r="A127" s="160"/>
      <c r="B127" s="191" t="s">
        <v>227</v>
      </c>
      <c r="C127" s="192"/>
      <c r="D127" s="192"/>
      <c r="E127" s="193"/>
      <c r="F127" s="157"/>
      <c r="G127" s="43"/>
      <c r="H127" s="42"/>
      <c r="I127" s="24"/>
    </row>
    <row r="128" spans="1:9" ht="15" customHeight="1" x14ac:dyDescent="0.35">
      <c r="A128" s="160"/>
      <c r="B128" s="191" t="s">
        <v>228</v>
      </c>
      <c r="C128" s="192"/>
      <c r="D128" s="192"/>
      <c r="E128" s="193"/>
      <c r="F128" s="157"/>
      <c r="G128" s="158" t="str">
        <f>IFERROR(G127/G126,"")</f>
        <v/>
      </c>
      <c r="H128" s="42"/>
      <c r="I128" s="24"/>
    </row>
    <row r="129" spans="1:7" ht="15" customHeight="1" x14ac:dyDescent="0.35">
      <c r="A129" s="161"/>
      <c r="B129" s="184" t="s">
        <v>229</v>
      </c>
      <c r="C129" s="185"/>
      <c r="D129" s="185"/>
      <c r="E129" s="186"/>
      <c r="F129" s="161"/>
      <c r="G129" s="159" t="str">
        <f>IFERROR((F56+F58+F60+F74+SUM(F81:F85)+F88+F91+F116+F118)/G126,"")</f>
        <v/>
      </c>
    </row>
  </sheetData>
  <sheetProtection formatCells="0" formatColumns="0" formatRows="0" insertRows="0" deleteRows="0"/>
  <mergeCells count="167">
    <mergeCell ref="B113:C113"/>
    <mergeCell ref="B114:C114"/>
    <mergeCell ref="B115:C115"/>
    <mergeCell ref="B116:C116"/>
    <mergeCell ref="B117:C117"/>
    <mergeCell ref="B108:C108"/>
    <mergeCell ref="B109:C109"/>
    <mergeCell ref="B110:C110"/>
    <mergeCell ref="B111:C111"/>
    <mergeCell ref="B112:C112"/>
    <mergeCell ref="B103:C103"/>
    <mergeCell ref="B104:C104"/>
    <mergeCell ref="B105:C105"/>
    <mergeCell ref="B106:C106"/>
    <mergeCell ref="B107:C107"/>
    <mergeCell ref="B98:C98"/>
    <mergeCell ref="B99:C99"/>
    <mergeCell ref="B100:C100"/>
    <mergeCell ref="B101:C101"/>
    <mergeCell ref="B102:C102"/>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4:C74"/>
    <mergeCell ref="B75:C75"/>
    <mergeCell ref="B76:C76"/>
    <mergeCell ref="B77:C77"/>
    <mergeCell ref="B66:C66"/>
    <mergeCell ref="B67:C67"/>
    <mergeCell ref="B68:C68"/>
    <mergeCell ref="B69:C69"/>
    <mergeCell ref="B70:C70"/>
    <mergeCell ref="B71:C72"/>
    <mergeCell ref="B61:C61"/>
    <mergeCell ref="B62:C62"/>
    <mergeCell ref="B63:C63"/>
    <mergeCell ref="B64:C64"/>
    <mergeCell ref="B65:C65"/>
    <mergeCell ref="B56:C56"/>
    <mergeCell ref="B57:C57"/>
    <mergeCell ref="B58:C58"/>
    <mergeCell ref="B59:C59"/>
    <mergeCell ref="B60:C60"/>
    <mergeCell ref="G8:J8"/>
    <mergeCell ref="G13:H13"/>
    <mergeCell ref="A40:C40"/>
    <mergeCell ref="A41:C41"/>
    <mergeCell ref="A42:C42"/>
    <mergeCell ref="G9:H9"/>
    <mergeCell ref="G10:H10"/>
    <mergeCell ref="G11:H11"/>
    <mergeCell ref="G12:H12"/>
    <mergeCell ref="A43:C43"/>
    <mergeCell ref="B50:F51"/>
    <mergeCell ref="F53:F54"/>
    <mergeCell ref="D55:E55"/>
    <mergeCell ref="B55:C55"/>
    <mergeCell ref="D56:E56"/>
    <mergeCell ref="D57:E57"/>
    <mergeCell ref="D58:E58"/>
    <mergeCell ref="D59:E59"/>
    <mergeCell ref="A53:E54"/>
    <mergeCell ref="D60:E60"/>
    <mergeCell ref="D61:E61"/>
    <mergeCell ref="D62:E62"/>
    <mergeCell ref="D63:E63"/>
    <mergeCell ref="D64:E64"/>
    <mergeCell ref="D65:E65"/>
    <mergeCell ref="D66:E66"/>
    <mergeCell ref="D67:E67"/>
    <mergeCell ref="D68:E68"/>
    <mergeCell ref="D69:E69"/>
    <mergeCell ref="D70:E70"/>
    <mergeCell ref="A71:A72"/>
    <mergeCell ref="D71:E71"/>
    <mergeCell ref="F71:F72"/>
    <mergeCell ref="G71:G72"/>
    <mergeCell ref="H71:H72"/>
    <mergeCell ref="D72:E72"/>
    <mergeCell ref="D73:E73"/>
    <mergeCell ref="B73:C73"/>
    <mergeCell ref="D74:E74"/>
    <mergeCell ref="D75:E75"/>
    <mergeCell ref="D76:E76"/>
    <mergeCell ref="D77:E77"/>
    <mergeCell ref="D78:E78"/>
    <mergeCell ref="D79:E79"/>
    <mergeCell ref="D80:E80"/>
    <mergeCell ref="D81:E81"/>
    <mergeCell ref="D82:E82"/>
    <mergeCell ref="D83:E83"/>
    <mergeCell ref="D98:E98"/>
    <mergeCell ref="D99:E99"/>
    <mergeCell ref="D100:E100"/>
    <mergeCell ref="D101:E101"/>
    <mergeCell ref="D84:E84"/>
    <mergeCell ref="D85:E85"/>
    <mergeCell ref="D86:E86"/>
    <mergeCell ref="D87:E87"/>
    <mergeCell ref="D88:E88"/>
    <mergeCell ref="D89:E89"/>
    <mergeCell ref="D90:E90"/>
    <mergeCell ref="D91:E91"/>
    <mergeCell ref="D92:E92"/>
    <mergeCell ref="D111:E111"/>
    <mergeCell ref="D112:E112"/>
    <mergeCell ref="D113:E113"/>
    <mergeCell ref="D114:E114"/>
    <mergeCell ref="D115:E115"/>
    <mergeCell ref="L17:L21"/>
    <mergeCell ref="I9:J9"/>
    <mergeCell ref="I13:J13"/>
    <mergeCell ref="I10:J12"/>
    <mergeCell ref="G14:J14"/>
    <mergeCell ref="D102:E102"/>
    <mergeCell ref="D103:E103"/>
    <mergeCell ref="D104:E104"/>
    <mergeCell ref="D105:E105"/>
    <mergeCell ref="D106:E106"/>
    <mergeCell ref="D107:E107"/>
    <mergeCell ref="D108:E108"/>
    <mergeCell ref="D109:E109"/>
    <mergeCell ref="D110:E110"/>
    <mergeCell ref="D93:E93"/>
    <mergeCell ref="D94:E94"/>
    <mergeCell ref="D95:E95"/>
    <mergeCell ref="D96:E96"/>
    <mergeCell ref="D97:E97"/>
    <mergeCell ref="B129:E129"/>
    <mergeCell ref="D121:E121"/>
    <mergeCell ref="D122:E122"/>
    <mergeCell ref="D123:E123"/>
    <mergeCell ref="D125:E125"/>
    <mergeCell ref="D116:E116"/>
    <mergeCell ref="D117:E117"/>
    <mergeCell ref="D118:E118"/>
    <mergeCell ref="D119:E119"/>
    <mergeCell ref="D120:E120"/>
    <mergeCell ref="B127:E127"/>
    <mergeCell ref="B128:E128"/>
    <mergeCell ref="A126:E126"/>
    <mergeCell ref="B123:C123"/>
    <mergeCell ref="B125:C125"/>
    <mergeCell ref="B124:C124"/>
    <mergeCell ref="D124:E124"/>
    <mergeCell ref="B118:C118"/>
    <mergeCell ref="B119:C119"/>
    <mergeCell ref="B120:C120"/>
    <mergeCell ref="B121:C121"/>
    <mergeCell ref="B122:C122"/>
  </mergeCells>
  <phoneticPr fontId="36" type="noConversion"/>
  <dataValidations disablePrompts="1" count="4">
    <dataValidation type="list" allowBlank="1" showInputMessage="1" showErrorMessage="1" sqref="D36:D39 C37:C39" xr:uid="{00D00066-00A8-458D-B988-001A005E00AE}">
      <formula1>$G$10:$G$12</formula1>
    </dataValidation>
    <dataValidation type="list" allowBlank="1" showInputMessage="1" showErrorMessage="1" sqref="D17:D35" xr:uid="{00E700A5-004E-45E5-B794-00F400A700A5}">
      <formula1>$G$10:$G$13</formula1>
    </dataValidation>
    <dataValidation type="list" showInputMessage="1" showErrorMessage="1" sqref="J17:J39" xr:uid="{00EB00A8-003D-442F-B8FF-00C700D90007}">
      <formula1>$I$10:$I$13</formula1>
    </dataValidation>
    <dataValidation type="list" allowBlank="1" showInputMessage="1" showErrorMessage="1" sqref="E17:E39" xr:uid="{6925210A-43AE-4CAC-8CBE-F84E3F0CA5D1}">
      <formula1>"1,2,3,0 (bosquet)"</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&amp;L&amp;"-,Gras"&amp;F        &amp;"-,Normal"&amp;A</oddHeader>
  </headerFooter>
  <rowBreaks count="1" manualBreakCount="1">
    <brk id="44" max="10"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200-000000000000}">
          <x14:formula1>
            <xm:f>'2. Localisation projet'!$D$14:$D$35</xm:f>
          </x14:formula1>
          <xm:sqref>C17:C21</xm:sqref>
        </x14:dataValidation>
        <x14:dataValidation type="list" allowBlank="1" showInputMessage="1" showErrorMessage="1" xr:uid="{00000000-0002-0000-0200-000001000000}">
          <x14:formula1>
            <xm:f>'1. Liste planteurs'!$B$13:$B$26</xm:f>
          </x14:formula1>
          <xm:sqref>B17:B21</xm:sqref>
        </x14:dataValidation>
        <x14:dataValidation type="list" allowBlank="1" showInputMessage="1" showErrorMessage="1" xr:uid="{D6449293-EA61-4C83-AE3D-F0C9941A1BBB}">
          <x14:formula1>
            <xm:f>'1. Liste planteurs'!$B$15:$B$26</xm:f>
          </x14:formula1>
          <xm:sqref>B22:B36</xm:sqref>
        </x14:dataValidation>
        <x14:dataValidation type="list" allowBlank="1" showInputMessage="1" showErrorMessage="1" xr:uid="{CCDA3664-D7D6-4EA0-80EF-C7911D6BA4C4}">
          <x14:formula1>
            <xm:f>'2. Localisation projet'!$D$25:$D$35</xm:f>
          </x14:formula1>
          <xm:sqref>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J80"/>
  <sheetViews>
    <sheetView zoomScaleNormal="100" workbookViewId="0">
      <selection activeCell="F79" sqref="F79"/>
    </sheetView>
  </sheetViews>
  <sheetFormatPr baseColWidth="10" defaultColWidth="11.453125" defaultRowHeight="14.5" x14ac:dyDescent="0.35"/>
  <cols>
    <col min="1" max="1" width="7.7265625" style="23" customWidth="1"/>
    <col min="2" max="2" width="21.81640625" style="23" customWidth="1"/>
    <col min="3" max="4" width="15.1796875" style="23" customWidth="1"/>
    <col min="5" max="5" width="16.26953125" style="24" customWidth="1"/>
    <col min="6" max="6" width="15" style="23" customWidth="1"/>
    <col min="7" max="7" width="23.26953125" style="23" customWidth="1"/>
    <col min="8" max="8" width="11.453125" style="23"/>
    <col min="9" max="9" width="16.453125" style="23" customWidth="1"/>
    <col min="10" max="10" width="15" style="23" bestFit="1" customWidth="1"/>
    <col min="11" max="11" width="15.453125" style="23" customWidth="1"/>
    <col min="12" max="16384" width="11.453125" style="23"/>
  </cols>
  <sheetData>
    <row r="1" spans="1:10" ht="15.5" x14ac:dyDescent="0.35">
      <c r="B1" s="22" t="s">
        <v>0</v>
      </c>
      <c r="E1" s="23">
        <f>'1. Liste planteurs'!E1</f>
        <v>0</v>
      </c>
      <c r="I1" s="24"/>
    </row>
    <row r="2" spans="1:10" ht="15.5" x14ac:dyDescent="0.35">
      <c r="B2" s="22" t="s">
        <v>25</v>
      </c>
      <c r="E2" s="23"/>
      <c r="I2" s="24"/>
    </row>
    <row r="4" spans="1:10" x14ac:dyDescent="0.35">
      <c r="A4"/>
      <c r="B4" s="64" t="s">
        <v>230</v>
      </c>
      <c r="C4"/>
      <c r="D4"/>
      <c r="E4" s="114"/>
      <c r="F4"/>
      <c r="G4"/>
      <c r="H4"/>
      <c r="I4"/>
    </row>
    <row r="5" spans="1:10" x14ac:dyDescent="0.35">
      <c r="A5"/>
      <c r="B5" s="64"/>
      <c r="C5"/>
      <c r="D5"/>
      <c r="E5" s="114"/>
      <c r="F5"/>
      <c r="G5"/>
      <c r="H5"/>
      <c r="I5"/>
    </row>
    <row r="6" spans="1:10" ht="15" thickBot="1" x14ac:dyDescent="0.4">
      <c r="A6"/>
      <c r="B6" s="66" t="s">
        <v>3</v>
      </c>
      <c r="C6"/>
      <c r="D6"/>
      <c r="E6" s="114"/>
      <c r="F6"/>
      <c r="G6" s="259"/>
      <c r="H6" s="260"/>
      <c r="I6"/>
    </row>
    <row r="7" spans="1:10" ht="15" thickBot="1" x14ac:dyDescent="0.4">
      <c r="A7"/>
      <c r="B7" s="67" t="s">
        <v>231</v>
      </c>
      <c r="C7"/>
      <c r="D7"/>
      <c r="E7" s="114"/>
      <c r="F7"/>
      <c r="G7" s="144" t="s">
        <v>61</v>
      </c>
      <c r="H7" s="136" t="s">
        <v>76</v>
      </c>
      <c r="I7"/>
    </row>
    <row r="8" spans="1:10" ht="15" thickBot="1" x14ac:dyDescent="0.4">
      <c r="A8"/>
      <c r="B8" s="67" t="s">
        <v>65</v>
      </c>
      <c r="C8"/>
      <c r="D8"/>
      <c r="E8" s="114"/>
      <c r="F8"/>
      <c r="G8" s="145" t="s">
        <v>232</v>
      </c>
      <c r="H8" s="146">
        <v>33.799999999999997</v>
      </c>
      <c r="I8"/>
    </row>
    <row r="9" spans="1:10" x14ac:dyDescent="0.35">
      <c r="A9"/>
      <c r="B9"/>
      <c r="C9"/>
      <c r="D9"/>
      <c r="E9" s="114"/>
      <c r="F9"/>
      <c r="G9"/>
      <c r="H9"/>
      <c r="I9"/>
    </row>
    <row r="10" spans="1:10" x14ac:dyDescent="0.35">
      <c r="A10"/>
      <c r="B10" s="3"/>
      <c r="C10"/>
      <c r="D10"/>
      <c r="E10" s="114"/>
      <c r="F10"/>
      <c r="G10"/>
      <c r="H10"/>
      <c r="I10"/>
    </row>
    <row r="11" spans="1:10" s="26" customFormat="1" ht="43.5" x14ac:dyDescent="0.35">
      <c r="A11" s="68" t="s">
        <v>7</v>
      </c>
      <c r="B11" s="68" t="s">
        <v>8</v>
      </c>
      <c r="C11" s="70" t="s">
        <v>233</v>
      </c>
      <c r="D11" s="68" t="s">
        <v>18</v>
      </c>
      <c r="E11" s="68" t="s">
        <v>74</v>
      </c>
      <c r="F11" s="68" t="s">
        <v>234</v>
      </c>
      <c r="G11" s="68" t="s">
        <v>76</v>
      </c>
      <c r="H11" s="71" t="s">
        <v>235</v>
      </c>
      <c r="I11" s="115"/>
      <c r="J11" s="100"/>
    </row>
    <row r="12" spans="1:10" x14ac:dyDescent="0.35">
      <c r="A12" s="44">
        <v>1</v>
      </c>
      <c r="B12" s="45" t="s">
        <v>20</v>
      </c>
      <c r="C12" s="45" t="s">
        <v>55</v>
      </c>
      <c r="D12" s="98">
        <v>3</v>
      </c>
      <c r="E12" s="45">
        <v>120</v>
      </c>
      <c r="F12" s="98">
        <f>IFERROR(+E12/D12,"")</f>
        <v>40</v>
      </c>
      <c r="G12" s="98">
        <v>33.799999999999997</v>
      </c>
      <c r="H12" s="99">
        <f>+E12*G12</f>
        <v>4055.9999999999995</v>
      </c>
      <c r="I12" s="73" t="s">
        <v>236</v>
      </c>
      <c r="J12" s="101"/>
    </row>
    <row r="13" spans="1:10" hidden="1" x14ac:dyDescent="0.35">
      <c r="A13" s="48"/>
      <c r="B13" s="135"/>
      <c r="C13" s="135"/>
      <c r="D13" s="147"/>
      <c r="E13" s="135"/>
      <c r="F13" s="147" t="str">
        <f t="shared" ref="F13:F24" si="0">IFERROR(+E13/D13,"")</f>
        <v/>
      </c>
      <c r="G13" s="147"/>
      <c r="H13" s="163">
        <f>+E13*G13</f>
        <v>0</v>
      </c>
      <c r="J13" s="102"/>
    </row>
    <row r="14" spans="1:10" x14ac:dyDescent="0.35">
      <c r="A14" s="48"/>
      <c r="B14" s="135"/>
      <c r="C14" s="135"/>
      <c r="D14" s="147"/>
      <c r="E14" s="135"/>
      <c r="F14" s="147" t="str">
        <f t="shared" si="0"/>
        <v/>
      </c>
      <c r="G14" s="147"/>
      <c r="H14" s="163">
        <f t="shared" ref="H14:H16" si="1">+E14*G14</f>
        <v>0</v>
      </c>
      <c r="J14" s="102"/>
    </row>
    <row r="15" spans="1:10" x14ac:dyDescent="0.35">
      <c r="A15" s="48"/>
      <c r="B15" s="135"/>
      <c r="C15" s="135"/>
      <c r="D15" s="147"/>
      <c r="E15" s="48"/>
      <c r="F15" s="147" t="str">
        <f t="shared" si="0"/>
        <v/>
      </c>
      <c r="G15" s="147"/>
      <c r="H15" s="163">
        <f t="shared" si="1"/>
        <v>0</v>
      </c>
    </row>
    <row r="16" spans="1:10" x14ac:dyDescent="0.35">
      <c r="A16" s="48"/>
      <c r="B16" s="135"/>
      <c r="C16" s="135"/>
      <c r="D16" s="147"/>
      <c r="E16" s="48"/>
      <c r="F16" s="147" t="str">
        <f t="shared" si="0"/>
        <v/>
      </c>
      <c r="G16" s="147"/>
      <c r="H16" s="163">
        <f t="shared" si="1"/>
        <v>0</v>
      </c>
    </row>
    <row r="17" spans="1:10" x14ac:dyDescent="0.35">
      <c r="A17" s="48"/>
      <c r="B17" s="135"/>
      <c r="C17" s="135"/>
      <c r="D17" s="147"/>
      <c r="E17" s="147"/>
      <c r="F17" s="147" t="str">
        <f t="shared" si="0"/>
        <v/>
      </c>
      <c r="G17" s="147"/>
      <c r="H17" s="163">
        <f t="shared" ref="H17:H24" si="2">+E17*G17</f>
        <v>0</v>
      </c>
    </row>
    <row r="18" spans="1:10" x14ac:dyDescent="0.35">
      <c r="A18" s="48"/>
      <c r="B18" s="135"/>
      <c r="C18" s="135"/>
      <c r="D18" s="147"/>
      <c r="E18" s="48"/>
      <c r="F18" s="147" t="str">
        <f t="shared" si="0"/>
        <v/>
      </c>
      <c r="G18" s="147"/>
      <c r="H18" s="163">
        <f t="shared" si="2"/>
        <v>0</v>
      </c>
    </row>
    <row r="19" spans="1:10" x14ac:dyDescent="0.35">
      <c r="A19" s="48"/>
      <c r="B19" s="135"/>
      <c r="C19" s="135"/>
      <c r="D19" s="147"/>
      <c r="E19" s="48"/>
      <c r="F19" s="147" t="str">
        <f t="shared" si="0"/>
        <v/>
      </c>
      <c r="G19" s="147"/>
      <c r="H19" s="163">
        <f t="shared" si="2"/>
        <v>0</v>
      </c>
    </row>
    <row r="20" spans="1:10" x14ac:dyDescent="0.35">
      <c r="A20" s="48"/>
      <c r="B20" s="135"/>
      <c r="C20" s="135"/>
      <c r="D20" s="147"/>
      <c r="E20" s="48"/>
      <c r="F20" s="147" t="str">
        <f t="shared" si="0"/>
        <v/>
      </c>
      <c r="G20" s="147"/>
      <c r="H20" s="163">
        <f t="shared" si="2"/>
        <v>0</v>
      </c>
    </row>
    <row r="21" spans="1:10" x14ac:dyDescent="0.35">
      <c r="A21" s="48"/>
      <c r="B21" s="135"/>
      <c r="C21" s="135"/>
      <c r="D21" s="147"/>
      <c r="E21" s="48"/>
      <c r="F21" s="147" t="str">
        <f t="shared" si="0"/>
        <v/>
      </c>
      <c r="G21" s="147"/>
      <c r="H21" s="163">
        <f t="shared" si="2"/>
        <v>0</v>
      </c>
    </row>
    <row r="22" spans="1:10" x14ac:dyDescent="0.35">
      <c r="A22" s="48"/>
      <c r="B22" s="135"/>
      <c r="C22" s="135"/>
      <c r="D22" s="147"/>
      <c r="E22" s="48"/>
      <c r="F22" s="147" t="str">
        <f t="shared" si="0"/>
        <v/>
      </c>
      <c r="G22" s="147"/>
      <c r="H22" s="163">
        <f t="shared" si="2"/>
        <v>0</v>
      </c>
    </row>
    <row r="23" spans="1:10" x14ac:dyDescent="0.35">
      <c r="A23" s="48"/>
      <c r="B23" s="135"/>
      <c r="C23" s="135"/>
      <c r="D23" s="147"/>
      <c r="E23" s="48"/>
      <c r="F23" s="147" t="str">
        <f t="shared" si="0"/>
        <v/>
      </c>
      <c r="G23" s="147"/>
      <c r="H23" s="163">
        <f t="shared" si="2"/>
        <v>0</v>
      </c>
    </row>
    <row r="24" spans="1:10" hidden="1" x14ac:dyDescent="0.35">
      <c r="A24" s="48"/>
      <c r="B24" s="135"/>
      <c r="C24" s="135"/>
      <c r="D24" s="147"/>
      <c r="E24" s="48"/>
      <c r="F24" s="147" t="str">
        <f t="shared" si="0"/>
        <v/>
      </c>
      <c r="G24" s="147"/>
      <c r="H24" s="163">
        <f t="shared" si="2"/>
        <v>0</v>
      </c>
    </row>
    <row r="25" spans="1:10" x14ac:dyDescent="0.35">
      <c r="A25" s="261" t="s">
        <v>83</v>
      </c>
      <c r="B25" s="262"/>
      <c r="C25" s="103"/>
      <c r="D25" s="104">
        <f>SUM(D13:D24)</f>
        <v>0</v>
      </c>
      <c r="E25" s="88">
        <f>SUM(E13:E24)</f>
        <v>0</v>
      </c>
      <c r="F25" s="87"/>
      <c r="G25" s="105"/>
      <c r="H25" s="116">
        <f>SUM(H13:H24)</f>
        <v>0</v>
      </c>
      <c r="J25" s="24"/>
    </row>
    <row r="28" spans="1:10" x14ac:dyDescent="0.35">
      <c r="A28" s="25" t="s">
        <v>84</v>
      </c>
    </row>
    <row r="30" spans="1:10" x14ac:dyDescent="0.35">
      <c r="A30" s="263" t="s">
        <v>86</v>
      </c>
      <c r="B30" s="263"/>
      <c r="C30" s="263"/>
      <c r="D30" s="263"/>
      <c r="E30" s="263" t="s">
        <v>87</v>
      </c>
      <c r="F30" s="264" t="s">
        <v>237</v>
      </c>
    </row>
    <row r="31" spans="1:10" ht="25.5" customHeight="1" x14ac:dyDescent="0.35">
      <c r="A31" s="263"/>
      <c r="B31" s="263"/>
      <c r="C31" s="263"/>
      <c r="D31" s="263"/>
      <c r="E31" s="263"/>
      <c r="F31" s="265"/>
    </row>
    <row r="32" spans="1:10" x14ac:dyDescent="0.35">
      <c r="A32" s="27">
        <v>1</v>
      </c>
      <c r="B32" s="106" t="s">
        <v>238</v>
      </c>
      <c r="C32" s="255" t="s">
        <v>239</v>
      </c>
      <c r="D32" s="255"/>
      <c r="E32" s="107"/>
      <c r="F32" s="108"/>
    </row>
    <row r="33" spans="1:6" x14ac:dyDescent="0.35">
      <c r="A33" s="27">
        <v>2</v>
      </c>
      <c r="B33" s="106" t="s">
        <v>240</v>
      </c>
      <c r="C33" s="255" t="s">
        <v>241</v>
      </c>
      <c r="D33" s="255"/>
      <c r="E33" s="108"/>
      <c r="F33" s="108"/>
    </row>
    <row r="34" spans="1:6" x14ac:dyDescent="0.35">
      <c r="A34" s="27">
        <v>3</v>
      </c>
      <c r="B34" s="106" t="s">
        <v>242</v>
      </c>
      <c r="C34" s="255" t="s">
        <v>243</v>
      </c>
      <c r="D34" s="255"/>
      <c r="E34" s="107"/>
      <c r="F34" s="108"/>
    </row>
    <row r="35" spans="1:6" x14ac:dyDescent="0.35">
      <c r="A35" s="27">
        <v>4</v>
      </c>
      <c r="B35" s="106" t="s">
        <v>244</v>
      </c>
      <c r="C35" s="255" t="s">
        <v>245</v>
      </c>
      <c r="D35" s="255"/>
      <c r="E35" s="107"/>
      <c r="F35" s="108"/>
    </row>
    <row r="36" spans="1:6" x14ac:dyDescent="0.35">
      <c r="A36" s="27">
        <v>5</v>
      </c>
      <c r="B36" s="106" t="s">
        <v>246</v>
      </c>
      <c r="C36" s="255" t="s">
        <v>247</v>
      </c>
      <c r="D36" s="255"/>
      <c r="E36" s="108"/>
      <c r="F36" s="108"/>
    </row>
    <row r="37" spans="1:6" x14ac:dyDescent="0.35">
      <c r="A37" s="27">
        <v>6</v>
      </c>
      <c r="B37" s="106" t="s">
        <v>248</v>
      </c>
      <c r="C37" s="255" t="s">
        <v>249</v>
      </c>
      <c r="D37" s="255"/>
      <c r="E37" s="107"/>
      <c r="F37" s="108"/>
    </row>
    <row r="38" spans="1:6" x14ac:dyDescent="0.35">
      <c r="A38" s="27">
        <v>7</v>
      </c>
      <c r="B38" s="106" t="s">
        <v>250</v>
      </c>
      <c r="C38" s="255" t="s">
        <v>251</v>
      </c>
      <c r="D38" s="255"/>
      <c r="E38" s="107"/>
      <c r="F38" s="108"/>
    </row>
    <row r="39" spans="1:6" x14ac:dyDescent="0.35">
      <c r="A39" s="27">
        <v>8</v>
      </c>
      <c r="B39" s="106" t="s">
        <v>252</v>
      </c>
      <c r="C39" s="255" t="s">
        <v>253</v>
      </c>
      <c r="D39" s="255"/>
      <c r="E39" s="107"/>
      <c r="F39" s="108"/>
    </row>
    <row r="40" spans="1:6" x14ac:dyDescent="0.35">
      <c r="A40" s="27">
        <v>9</v>
      </c>
      <c r="B40" s="106" t="s">
        <v>254</v>
      </c>
      <c r="C40" s="255" t="s">
        <v>255</v>
      </c>
      <c r="D40" s="255"/>
      <c r="E40" s="107"/>
      <c r="F40" s="108"/>
    </row>
    <row r="41" spans="1:6" x14ac:dyDescent="0.35">
      <c r="A41" s="27">
        <v>10</v>
      </c>
      <c r="B41" s="106" t="s">
        <v>256</v>
      </c>
      <c r="C41" s="255" t="s">
        <v>257</v>
      </c>
      <c r="D41" s="255"/>
      <c r="E41" s="108"/>
      <c r="F41" s="108"/>
    </row>
    <row r="42" spans="1:6" x14ac:dyDescent="0.35">
      <c r="A42" s="27">
        <v>11</v>
      </c>
      <c r="B42" s="106" t="s">
        <v>258</v>
      </c>
      <c r="C42" s="255" t="s">
        <v>259</v>
      </c>
      <c r="D42" s="255"/>
      <c r="E42" s="107"/>
      <c r="F42" s="108"/>
    </row>
    <row r="43" spans="1:6" x14ac:dyDescent="0.35">
      <c r="A43" s="27">
        <v>12</v>
      </c>
      <c r="B43" s="106" t="s">
        <v>260</v>
      </c>
      <c r="C43" s="255" t="s">
        <v>261</v>
      </c>
      <c r="D43" s="255"/>
      <c r="E43" s="107"/>
      <c r="F43" s="108"/>
    </row>
    <row r="44" spans="1:6" x14ac:dyDescent="0.35">
      <c r="A44" s="27">
        <v>13</v>
      </c>
      <c r="B44" s="106" t="s">
        <v>262</v>
      </c>
      <c r="C44" s="255" t="s">
        <v>263</v>
      </c>
      <c r="D44" s="255"/>
      <c r="E44" s="107"/>
      <c r="F44" s="108"/>
    </row>
    <row r="45" spans="1:6" x14ac:dyDescent="0.35">
      <c r="A45" s="27">
        <v>14</v>
      </c>
      <c r="B45" s="106" t="s">
        <v>264</v>
      </c>
      <c r="C45" s="255" t="s">
        <v>265</v>
      </c>
      <c r="D45" s="255"/>
      <c r="E45" s="107"/>
      <c r="F45" s="108"/>
    </row>
    <row r="46" spans="1:6" x14ac:dyDescent="0.35">
      <c r="A46" s="27">
        <v>15</v>
      </c>
      <c r="B46" s="106" t="s">
        <v>266</v>
      </c>
      <c r="C46" s="255" t="s">
        <v>267</v>
      </c>
      <c r="D46" s="255"/>
      <c r="E46" s="107"/>
      <c r="F46" s="108"/>
    </row>
    <row r="47" spans="1:6" x14ac:dyDescent="0.35">
      <c r="A47" s="27">
        <v>16</v>
      </c>
      <c r="B47" s="106" t="s">
        <v>268</v>
      </c>
      <c r="C47" s="255" t="s">
        <v>269</v>
      </c>
      <c r="D47" s="255"/>
      <c r="E47" s="107"/>
      <c r="F47" s="108"/>
    </row>
    <row r="48" spans="1:6" x14ac:dyDescent="0.35">
      <c r="A48" s="27">
        <v>17</v>
      </c>
      <c r="B48" s="106" t="s">
        <v>270</v>
      </c>
      <c r="C48" s="255" t="s">
        <v>271</v>
      </c>
      <c r="D48" s="255"/>
      <c r="E48" s="107"/>
      <c r="F48" s="108"/>
    </row>
    <row r="49" spans="1:6" x14ac:dyDescent="0.35">
      <c r="A49" s="27">
        <v>18</v>
      </c>
      <c r="B49" s="106" t="s">
        <v>272</v>
      </c>
      <c r="C49" s="255" t="s">
        <v>273</v>
      </c>
      <c r="D49" s="255"/>
      <c r="E49" s="107"/>
      <c r="F49" s="108"/>
    </row>
    <row r="50" spans="1:6" x14ac:dyDescent="0.35">
      <c r="A50" s="27">
        <v>19</v>
      </c>
      <c r="B50" s="106" t="s">
        <v>274</v>
      </c>
      <c r="C50" s="255" t="s">
        <v>275</v>
      </c>
      <c r="D50" s="255"/>
      <c r="E50" s="107"/>
      <c r="F50" s="108"/>
    </row>
    <row r="51" spans="1:6" x14ac:dyDescent="0.35">
      <c r="A51" s="27">
        <v>20</v>
      </c>
      <c r="B51" s="106" t="s">
        <v>276</v>
      </c>
      <c r="C51" s="255" t="s">
        <v>277</v>
      </c>
      <c r="D51" s="255"/>
      <c r="E51" s="107"/>
      <c r="F51" s="108"/>
    </row>
    <row r="52" spans="1:6" x14ac:dyDescent="0.35">
      <c r="A52" s="27">
        <v>21</v>
      </c>
      <c r="B52" s="106" t="s">
        <v>278</v>
      </c>
      <c r="C52" s="255" t="s">
        <v>279</v>
      </c>
      <c r="D52" s="255"/>
      <c r="E52" s="107"/>
      <c r="F52" s="108"/>
    </row>
    <row r="53" spans="1:6" x14ac:dyDescent="0.35">
      <c r="A53" s="27">
        <v>22</v>
      </c>
      <c r="B53" s="106" t="s">
        <v>280</v>
      </c>
      <c r="C53" s="255" t="s">
        <v>281</v>
      </c>
      <c r="D53" s="255"/>
      <c r="E53" s="107"/>
      <c r="F53" s="108"/>
    </row>
    <row r="54" spans="1:6" x14ac:dyDescent="0.35">
      <c r="A54" s="27">
        <v>23</v>
      </c>
      <c r="B54" s="106" t="s">
        <v>282</v>
      </c>
      <c r="C54" s="255" t="s">
        <v>283</v>
      </c>
      <c r="D54" s="255"/>
      <c r="E54" s="107"/>
      <c r="F54" s="108"/>
    </row>
    <row r="55" spans="1:6" x14ac:dyDescent="0.35">
      <c r="A55" s="27">
        <v>24</v>
      </c>
      <c r="B55" s="106" t="s">
        <v>284</v>
      </c>
      <c r="C55" s="255" t="s">
        <v>285</v>
      </c>
      <c r="D55" s="255"/>
      <c r="E55" s="107"/>
      <c r="F55" s="108"/>
    </row>
    <row r="56" spans="1:6" x14ac:dyDescent="0.35">
      <c r="A56" s="27">
        <v>25</v>
      </c>
      <c r="B56" s="106" t="s">
        <v>286</v>
      </c>
      <c r="C56" s="255" t="s">
        <v>287</v>
      </c>
      <c r="D56" s="255"/>
      <c r="E56" s="107"/>
      <c r="F56" s="108"/>
    </row>
    <row r="57" spans="1:6" x14ac:dyDescent="0.35">
      <c r="A57" s="27">
        <v>26</v>
      </c>
      <c r="B57" s="106" t="s">
        <v>288</v>
      </c>
      <c r="C57" s="255" t="s">
        <v>289</v>
      </c>
      <c r="D57" s="255"/>
      <c r="E57" s="107"/>
      <c r="F57" s="108"/>
    </row>
    <row r="58" spans="1:6" x14ac:dyDescent="0.35">
      <c r="A58" s="27">
        <v>27</v>
      </c>
      <c r="B58" s="106" t="s">
        <v>290</v>
      </c>
      <c r="C58" s="255" t="s">
        <v>291</v>
      </c>
      <c r="D58" s="255"/>
      <c r="E58" s="107"/>
      <c r="F58" s="108"/>
    </row>
    <row r="59" spans="1:6" x14ac:dyDescent="0.35">
      <c r="A59" s="27">
        <v>28</v>
      </c>
      <c r="B59" s="106" t="s">
        <v>292</v>
      </c>
      <c r="C59" s="255" t="s">
        <v>293</v>
      </c>
      <c r="D59" s="255"/>
      <c r="E59" s="107"/>
      <c r="F59" s="108"/>
    </row>
    <row r="60" spans="1:6" x14ac:dyDescent="0.35">
      <c r="A60" s="27">
        <v>29</v>
      </c>
      <c r="B60" s="106" t="s">
        <v>294</v>
      </c>
      <c r="C60" s="255" t="s">
        <v>295</v>
      </c>
      <c r="D60" s="255"/>
      <c r="E60" s="107"/>
      <c r="F60" s="108"/>
    </row>
    <row r="61" spans="1:6" x14ac:dyDescent="0.35">
      <c r="A61" s="27">
        <v>30</v>
      </c>
      <c r="B61" s="106" t="s">
        <v>296</v>
      </c>
      <c r="C61" s="258" t="s">
        <v>297</v>
      </c>
      <c r="D61" s="258"/>
      <c r="E61" s="107"/>
      <c r="F61" s="108"/>
    </row>
    <row r="62" spans="1:6" x14ac:dyDescent="0.35">
      <c r="A62" s="27">
        <v>31</v>
      </c>
      <c r="B62" s="106" t="s">
        <v>298</v>
      </c>
      <c r="C62" s="255" t="s">
        <v>299</v>
      </c>
      <c r="D62" s="255"/>
      <c r="E62" s="107"/>
      <c r="F62" s="108"/>
    </row>
    <row r="63" spans="1:6" x14ac:dyDescent="0.35">
      <c r="A63" s="27">
        <v>32</v>
      </c>
      <c r="B63" s="106" t="s">
        <v>300</v>
      </c>
      <c r="C63" s="255" t="s">
        <v>301</v>
      </c>
      <c r="D63" s="255"/>
      <c r="E63" s="107"/>
      <c r="F63" s="108"/>
    </row>
    <row r="64" spans="1:6" x14ac:dyDescent="0.35">
      <c r="A64" s="27">
        <v>33</v>
      </c>
      <c r="B64" s="106" t="s">
        <v>302</v>
      </c>
      <c r="C64" s="255" t="s">
        <v>303</v>
      </c>
      <c r="D64" s="255"/>
      <c r="E64" s="107"/>
      <c r="F64" s="108"/>
    </row>
    <row r="65" spans="1:6" x14ac:dyDescent="0.35">
      <c r="A65" s="27">
        <v>34</v>
      </c>
      <c r="B65" s="106" t="s">
        <v>304</v>
      </c>
      <c r="C65" s="255" t="s">
        <v>305</v>
      </c>
      <c r="D65" s="255"/>
      <c r="E65" s="107"/>
      <c r="F65" s="108"/>
    </row>
    <row r="66" spans="1:6" x14ac:dyDescent="0.35">
      <c r="A66" s="27">
        <v>35</v>
      </c>
      <c r="B66" s="106" t="s">
        <v>306</v>
      </c>
      <c r="C66" s="255" t="s">
        <v>307</v>
      </c>
      <c r="D66" s="255"/>
      <c r="E66" s="107"/>
      <c r="F66" s="108"/>
    </row>
    <row r="67" spans="1:6" x14ac:dyDescent="0.35">
      <c r="A67" s="27">
        <v>36</v>
      </c>
      <c r="B67" s="106" t="s">
        <v>308</v>
      </c>
      <c r="C67" s="255" t="s">
        <v>309</v>
      </c>
      <c r="D67" s="255"/>
      <c r="E67" s="107"/>
      <c r="F67" s="108"/>
    </row>
    <row r="68" spans="1:6" x14ac:dyDescent="0.35">
      <c r="A68" s="27">
        <v>37</v>
      </c>
      <c r="B68" s="106" t="s">
        <v>310</v>
      </c>
      <c r="C68" s="255" t="s">
        <v>311</v>
      </c>
      <c r="D68" s="255"/>
      <c r="E68" s="107"/>
      <c r="F68" s="108"/>
    </row>
    <row r="69" spans="1:6" x14ac:dyDescent="0.35">
      <c r="A69" s="27">
        <v>38</v>
      </c>
      <c r="B69" s="106" t="s">
        <v>312</v>
      </c>
      <c r="C69" s="255" t="s">
        <v>313</v>
      </c>
      <c r="D69" s="255"/>
      <c r="E69" s="107"/>
      <c r="F69" s="108"/>
    </row>
    <row r="70" spans="1:6" x14ac:dyDescent="0.35">
      <c r="A70" s="257" t="s">
        <v>314</v>
      </c>
      <c r="B70" s="257"/>
      <c r="C70" s="257"/>
      <c r="D70" s="257"/>
      <c r="E70" s="107"/>
      <c r="F70" s="108"/>
    </row>
    <row r="71" spans="1:6" x14ac:dyDescent="0.35">
      <c r="A71" s="27"/>
      <c r="B71" s="51" t="s">
        <v>315</v>
      </c>
      <c r="C71" s="255" t="s">
        <v>316</v>
      </c>
      <c r="D71" s="255"/>
      <c r="E71" s="107"/>
      <c r="F71" s="108"/>
    </row>
    <row r="72" spans="1:6" x14ac:dyDescent="0.35">
      <c r="A72" s="27"/>
      <c r="B72" s="51" t="s">
        <v>317</v>
      </c>
      <c r="C72" s="255" t="s">
        <v>318</v>
      </c>
      <c r="D72" s="255"/>
      <c r="E72" s="107"/>
      <c r="F72" s="108"/>
    </row>
    <row r="73" spans="1:6" x14ac:dyDescent="0.35">
      <c r="A73" s="27"/>
      <c r="B73" s="51" t="s">
        <v>319</v>
      </c>
      <c r="C73" s="255" t="s">
        <v>320</v>
      </c>
      <c r="D73" s="255"/>
      <c r="E73" s="107"/>
      <c r="F73" s="108"/>
    </row>
    <row r="74" spans="1:6" x14ac:dyDescent="0.35">
      <c r="A74" s="27"/>
      <c r="B74" s="51" t="s">
        <v>321</v>
      </c>
      <c r="C74" s="255" t="s">
        <v>322</v>
      </c>
      <c r="D74" s="255"/>
      <c r="E74" s="107"/>
      <c r="F74" s="108"/>
    </row>
    <row r="75" spans="1:6" x14ac:dyDescent="0.35">
      <c r="A75" s="27"/>
      <c r="B75" s="51" t="s">
        <v>323</v>
      </c>
      <c r="C75" s="255" t="s">
        <v>324</v>
      </c>
      <c r="D75" s="255"/>
      <c r="E75" s="107"/>
      <c r="F75" s="108"/>
    </row>
    <row r="76" spans="1:6" x14ac:dyDescent="0.35">
      <c r="A76" s="27"/>
      <c r="B76" s="51" t="s">
        <v>325</v>
      </c>
      <c r="C76" s="256" t="s">
        <v>326</v>
      </c>
      <c r="D76" s="256"/>
      <c r="E76" s="107"/>
      <c r="F76" s="108"/>
    </row>
    <row r="77" spans="1:6" x14ac:dyDescent="0.35">
      <c r="A77" s="253" t="s">
        <v>225</v>
      </c>
      <c r="B77" s="253"/>
      <c r="C77" s="253"/>
      <c r="D77" s="253"/>
      <c r="E77" s="109">
        <f>SUM(E32:E76)</f>
        <v>0</v>
      </c>
      <c r="F77" s="110">
        <f>SUM(E32:E76)</f>
        <v>0</v>
      </c>
    </row>
    <row r="78" spans="1:6" x14ac:dyDescent="0.35">
      <c r="A78" s="111"/>
      <c r="B78" s="254" t="s">
        <v>227</v>
      </c>
      <c r="C78" s="254"/>
      <c r="D78" s="254"/>
      <c r="E78" s="110"/>
      <c r="F78" s="108">
        <f>SUM(F32:F76)</f>
        <v>0</v>
      </c>
    </row>
    <row r="79" spans="1:6" x14ac:dyDescent="0.35">
      <c r="A79" s="111"/>
      <c r="B79" s="254" t="s">
        <v>228</v>
      </c>
      <c r="C79" s="254"/>
      <c r="D79" s="254"/>
      <c r="E79" s="110"/>
      <c r="F79" s="112" t="str">
        <f>IFERROR(F78/F77,"")</f>
        <v/>
      </c>
    </row>
    <row r="80" spans="1:6" x14ac:dyDescent="0.35">
      <c r="A80" s="111"/>
      <c r="B80" s="254" t="s">
        <v>327</v>
      </c>
      <c r="C80" s="254"/>
      <c r="D80" s="254"/>
      <c r="E80" s="110">
        <f>+E71+E72+E73+E74+E75+E76</f>
        <v>0</v>
      </c>
      <c r="F80" s="113" t="str">
        <f>IFERROR(E80/E77,"")</f>
        <v/>
      </c>
    </row>
  </sheetData>
  <sheetProtection sheet="1" formatCells="0" formatColumns="0" formatRows="0" insertRows="0"/>
  <mergeCells count="54">
    <mergeCell ref="G6:H6"/>
    <mergeCell ref="A25:B25"/>
    <mergeCell ref="A30:D31"/>
    <mergeCell ref="E30:E31"/>
    <mergeCell ref="F30:F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A70:D70"/>
    <mergeCell ref="C71:D71"/>
    <mergeCell ref="A77:D77"/>
    <mergeCell ref="B78:D78"/>
    <mergeCell ref="B79:D79"/>
    <mergeCell ref="B80:D80"/>
    <mergeCell ref="C72:D72"/>
    <mergeCell ref="C73:D73"/>
    <mergeCell ref="C74:D74"/>
    <mergeCell ref="C75:D75"/>
    <mergeCell ref="C76:D76"/>
  </mergeCells>
  <phoneticPr fontId="36" type="noConversion"/>
  <dataValidations count="2">
    <dataValidation type="list" allowBlank="1" showInputMessage="1" showErrorMessage="1" sqref="F32:F69 F71:F76" xr:uid="{003C00FD-001E-4C97-A6DC-00B800EE00A0}">
      <formula1>"Oui, Non"</formula1>
    </dataValidation>
    <dataValidation type="list" allowBlank="1" showInputMessage="1" showErrorMessage="1" sqref="G12:G24" xr:uid="{00460092-0083-4B3F-BFBF-00DE00F100C5}">
      <formula1>$H$8</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'2. Localisation projet'!$D$14:$D$35</xm:f>
          </x14:formula1>
          <xm:sqref>C12</xm:sqref>
        </x14:dataValidation>
        <x14:dataValidation type="list" allowBlank="1" showInputMessage="1" showErrorMessage="1" xr:uid="{00000000-0002-0000-0300-000000000000}">
          <x14:formula1>
            <xm:f>'1. Liste planteurs'!$B$13:$B$26</xm:f>
          </x14:formula1>
          <xm:sqref>B12</xm:sqref>
        </x14:dataValidation>
        <x14:dataValidation type="list" allowBlank="1" showInputMessage="1" showErrorMessage="1" xr:uid="{A8540286-3719-44D7-877B-169D800918BF}">
          <x14:formula1>
            <xm:f>'1. Liste planteurs'!$B$15:$B$26</xm:f>
          </x14:formula1>
          <xm:sqref>B13:B24</xm:sqref>
        </x14:dataValidation>
        <x14:dataValidation type="list" allowBlank="1" showInputMessage="1" showErrorMessage="1" xr:uid="{A0E0E195-7C59-4426-8F48-3720034A32C1}">
          <x14:formula1>
            <xm:f>'2. Localisation projet'!$D$25:$D$35</xm:f>
          </x14:formula1>
          <xm:sqref>C13:C24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M34"/>
  <sheetViews>
    <sheetView showZeros="0" zoomScaleNormal="100" workbookViewId="0">
      <selection activeCell="E28" sqref="E28"/>
    </sheetView>
  </sheetViews>
  <sheetFormatPr baseColWidth="10" defaultColWidth="11.453125" defaultRowHeight="14.5" x14ac:dyDescent="0.35"/>
  <cols>
    <col min="1" max="1" width="7.7265625" style="23" customWidth="1"/>
    <col min="2" max="2" width="21.81640625" style="23" customWidth="1"/>
    <col min="3" max="3" width="9.7265625" style="23" customWidth="1"/>
    <col min="4" max="4" width="16.1796875" style="23" customWidth="1"/>
    <col min="5" max="5" width="40.54296875" style="23" customWidth="1"/>
    <col min="6" max="6" width="25.26953125" style="23" customWidth="1"/>
    <col min="7" max="7" width="15.26953125" style="23" customWidth="1"/>
    <col min="8" max="9" width="11.453125" style="23" customWidth="1"/>
    <col min="10" max="12" width="11.453125" style="23"/>
    <col min="13" max="13" width="22.26953125" style="23" customWidth="1"/>
    <col min="14" max="16384" width="11.453125" style="23"/>
  </cols>
  <sheetData>
    <row r="1" spans="1:13" ht="45.75" customHeight="1" x14ac:dyDescent="0.35">
      <c r="A1" s="80" t="s">
        <v>59</v>
      </c>
      <c r="D1" s="23">
        <f>'1. Liste planteurs'!E1</f>
        <v>0</v>
      </c>
    </row>
    <row r="2" spans="1:13" ht="15.5" x14ac:dyDescent="0.35">
      <c r="A2" s="81" t="s">
        <v>25</v>
      </c>
      <c r="C2" s="23">
        <f>'1. Liste planteurs'!D2</f>
        <v>0</v>
      </c>
    </row>
    <row r="4" spans="1:13" ht="24" customHeight="1" x14ac:dyDescent="0.35">
      <c r="A4" s="90" t="s">
        <v>328</v>
      </c>
      <c r="B4"/>
      <c r="C4"/>
      <c r="D4"/>
      <c r="E4"/>
      <c r="F4"/>
      <c r="G4"/>
      <c r="H4"/>
    </row>
    <row r="5" spans="1:13" ht="48.25" customHeight="1" x14ac:dyDescent="0.35">
      <c r="A5"/>
      <c r="B5" s="266" t="s">
        <v>329</v>
      </c>
      <c r="C5" s="267"/>
      <c r="D5" s="267"/>
      <c r="E5" s="267"/>
      <c r="F5" s="267"/>
      <c r="G5" s="268"/>
      <c r="H5"/>
    </row>
    <row r="6" spans="1:13" ht="60" customHeight="1" x14ac:dyDescent="0.35">
      <c r="A6"/>
      <c r="B6" s="267" t="s">
        <v>330</v>
      </c>
      <c r="C6" s="269"/>
      <c r="D6" s="269"/>
      <c r="E6" s="269"/>
      <c r="F6" s="269"/>
      <c r="G6" s="269"/>
      <c r="H6"/>
    </row>
    <row r="7" spans="1:13" ht="17.25" customHeight="1" x14ac:dyDescent="0.35">
      <c r="A7"/>
      <c r="B7" s="91"/>
      <c r="C7" s="92"/>
      <c r="D7" s="92"/>
      <c r="E7" s="92"/>
      <c r="F7" s="92"/>
      <c r="G7" s="92"/>
      <c r="H7"/>
    </row>
    <row r="8" spans="1:13" s="26" customFormat="1" ht="72" customHeight="1" x14ac:dyDescent="0.35">
      <c r="A8" s="93" t="s">
        <v>7</v>
      </c>
      <c r="B8" s="93" t="s">
        <v>331</v>
      </c>
      <c r="C8" s="93" t="s">
        <v>332</v>
      </c>
      <c r="D8" s="94" t="s">
        <v>333</v>
      </c>
      <c r="E8" s="93" t="s">
        <v>334</v>
      </c>
      <c r="F8" s="93" t="s">
        <v>335</v>
      </c>
      <c r="G8" s="93" t="s">
        <v>336</v>
      </c>
      <c r="H8" s="115"/>
    </row>
    <row r="9" spans="1:13" x14ac:dyDescent="0.35">
      <c r="A9" s="55">
        <v>1</v>
      </c>
      <c r="B9" s="55" t="s">
        <v>20</v>
      </c>
      <c r="C9" s="95" t="s">
        <v>337</v>
      </c>
      <c r="D9" s="55" t="s">
        <v>51</v>
      </c>
      <c r="E9" s="55" t="s">
        <v>338</v>
      </c>
      <c r="F9" s="55" t="s">
        <v>339</v>
      </c>
      <c r="G9" s="96">
        <v>500</v>
      </c>
      <c r="H9" s="177" t="s">
        <v>22</v>
      </c>
      <c r="L9" s="270"/>
    </row>
    <row r="10" spans="1:13" ht="14.5" customHeight="1" x14ac:dyDescent="0.35">
      <c r="A10" s="55"/>
      <c r="B10" s="55" t="s">
        <v>20</v>
      </c>
      <c r="C10" s="95" t="s">
        <v>337</v>
      </c>
      <c r="D10" s="55" t="s">
        <v>51</v>
      </c>
      <c r="E10" s="55" t="s">
        <v>340</v>
      </c>
      <c r="F10" s="55" t="s">
        <v>341</v>
      </c>
      <c r="G10" s="96">
        <v>500</v>
      </c>
      <c r="H10" s="177"/>
      <c r="L10" s="270"/>
      <c r="M10" s="26"/>
    </row>
    <row r="11" spans="1:13" ht="14.5" customHeight="1" x14ac:dyDescent="0.35">
      <c r="A11" s="55"/>
      <c r="B11" s="55" t="s">
        <v>20</v>
      </c>
      <c r="C11" s="95" t="s">
        <v>337</v>
      </c>
      <c r="D11" s="55" t="s">
        <v>51</v>
      </c>
      <c r="E11" s="55" t="s">
        <v>342</v>
      </c>
      <c r="F11" s="55" t="s">
        <v>343</v>
      </c>
      <c r="G11" s="96">
        <v>500</v>
      </c>
      <c r="H11" s="177"/>
      <c r="L11" s="270"/>
    </row>
    <row r="12" spans="1:13" x14ac:dyDescent="0.35">
      <c r="A12" s="55"/>
      <c r="B12" s="55" t="s">
        <v>20</v>
      </c>
      <c r="C12" s="95" t="s">
        <v>48</v>
      </c>
      <c r="D12" s="55" t="s">
        <v>49</v>
      </c>
      <c r="E12" s="55" t="s">
        <v>344</v>
      </c>
      <c r="F12" s="55" t="s">
        <v>345</v>
      </c>
      <c r="G12" s="96">
        <v>500</v>
      </c>
      <c r="H12" s="177"/>
      <c r="L12" s="270"/>
      <c r="M12" s="26"/>
    </row>
    <row r="13" spans="1:13" x14ac:dyDescent="0.35">
      <c r="A13" s="55"/>
      <c r="B13" s="55" t="s">
        <v>20</v>
      </c>
      <c r="C13" s="95" t="s">
        <v>48</v>
      </c>
      <c r="D13" s="55" t="s">
        <v>49</v>
      </c>
      <c r="E13" s="55" t="s">
        <v>346</v>
      </c>
      <c r="F13" s="55" t="s">
        <v>339</v>
      </c>
      <c r="G13" s="96">
        <v>300</v>
      </c>
      <c r="H13" s="177"/>
      <c r="L13" s="270"/>
      <c r="M13" s="82"/>
    </row>
    <row r="14" spans="1:13" x14ac:dyDescent="0.35">
      <c r="A14" s="129"/>
      <c r="B14" s="55" t="s">
        <v>20</v>
      </c>
      <c r="C14" s="95" t="s">
        <v>48</v>
      </c>
      <c r="D14" s="55" t="s">
        <v>49</v>
      </c>
      <c r="E14" s="97" t="s">
        <v>347</v>
      </c>
      <c r="F14" s="55" t="s">
        <v>341</v>
      </c>
      <c r="G14" s="130">
        <v>60</v>
      </c>
      <c r="H14" s="177"/>
      <c r="M14" s="82"/>
    </row>
    <row r="15" spans="1:13" x14ac:dyDescent="0.35">
      <c r="A15" s="55">
        <v>2</v>
      </c>
      <c r="B15" s="55" t="s">
        <v>23</v>
      </c>
      <c r="C15" s="95" t="s">
        <v>337</v>
      </c>
      <c r="D15" s="55" t="s">
        <v>58</v>
      </c>
      <c r="E15" s="55" t="s">
        <v>347</v>
      </c>
      <c r="F15" s="55" t="s">
        <v>343</v>
      </c>
      <c r="G15" s="96">
        <v>400</v>
      </c>
      <c r="H15" s="177"/>
    </row>
    <row r="16" spans="1:13" x14ac:dyDescent="0.35">
      <c r="A16" s="55"/>
      <c r="B16" s="55" t="s">
        <v>23</v>
      </c>
      <c r="C16" s="95" t="s">
        <v>337</v>
      </c>
      <c r="D16" s="55" t="s">
        <v>51</v>
      </c>
      <c r="E16" s="55" t="s">
        <v>348</v>
      </c>
      <c r="F16" s="55" t="s">
        <v>345</v>
      </c>
      <c r="G16" s="96">
        <v>2000</v>
      </c>
      <c r="H16" s="177"/>
    </row>
    <row r="17" spans="1:7" x14ac:dyDescent="0.35">
      <c r="A17" s="135"/>
      <c r="B17" s="135"/>
      <c r="C17" s="148"/>
      <c r="D17" s="135"/>
      <c r="E17" s="135"/>
      <c r="F17" s="135"/>
      <c r="G17" s="149"/>
    </row>
    <row r="18" spans="1:7" x14ac:dyDescent="0.35">
      <c r="A18" s="135"/>
      <c r="B18" s="135"/>
      <c r="C18" s="148"/>
      <c r="D18" s="135"/>
      <c r="E18" s="135"/>
      <c r="F18" s="135"/>
      <c r="G18" s="149"/>
    </row>
    <row r="19" spans="1:7" x14ac:dyDescent="0.35">
      <c r="A19" s="135"/>
      <c r="B19" s="135"/>
      <c r="C19" s="148"/>
      <c r="D19" s="135"/>
      <c r="E19" s="135"/>
      <c r="F19" s="135"/>
      <c r="G19" s="149"/>
    </row>
    <row r="20" spans="1:7" x14ac:dyDescent="0.35">
      <c r="A20" s="135"/>
      <c r="B20" s="135"/>
      <c r="C20" s="148"/>
      <c r="D20" s="135"/>
      <c r="E20" s="135"/>
      <c r="F20" s="135"/>
      <c r="G20" s="149"/>
    </row>
    <row r="21" spans="1:7" x14ac:dyDescent="0.35">
      <c r="A21" s="135"/>
      <c r="B21" s="135"/>
      <c r="C21" s="148"/>
      <c r="D21" s="135"/>
      <c r="E21" s="150"/>
      <c r="F21" s="135"/>
      <c r="G21" s="149"/>
    </row>
    <row r="22" spans="1:7" x14ac:dyDescent="0.35">
      <c r="A22" s="135"/>
      <c r="B22" s="135"/>
      <c r="C22" s="148"/>
      <c r="D22" s="135"/>
      <c r="E22" s="135"/>
      <c r="F22" s="135"/>
      <c r="G22" s="149"/>
    </row>
    <row r="23" spans="1:7" x14ac:dyDescent="0.35">
      <c r="A23" s="135"/>
      <c r="B23" s="135"/>
      <c r="C23" s="148"/>
      <c r="D23" s="135"/>
      <c r="E23" s="135"/>
      <c r="F23" s="135"/>
      <c r="G23" s="149"/>
    </row>
    <row r="24" spans="1:7" x14ac:dyDescent="0.35">
      <c r="A24" s="135"/>
      <c r="B24" s="135"/>
      <c r="C24" s="148"/>
      <c r="D24" s="135"/>
      <c r="E24" s="135"/>
      <c r="F24" s="135"/>
      <c r="G24" s="149"/>
    </row>
    <row r="25" spans="1:7" x14ac:dyDescent="0.35">
      <c r="A25" s="135"/>
      <c r="B25" s="135"/>
      <c r="C25" s="148"/>
      <c r="D25" s="135"/>
      <c r="E25" s="135"/>
      <c r="F25" s="135"/>
      <c r="G25" s="149"/>
    </row>
    <row r="26" spans="1:7" x14ac:dyDescent="0.35">
      <c r="A26" s="135"/>
      <c r="B26" s="135"/>
      <c r="C26" s="148"/>
      <c r="D26" s="135"/>
      <c r="E26" s="135"/>
      <c r="F26" s="135"/>
      <c r="G26" s="149"/>
    </row>
    <row r="27" spans="1:7" x14ac:dyDescent="0.35">
      <c r="A27" s="135"/>
      <c r="B27" s="135"/>
      <c r="C27" s="148"/>
      <c r="D27" s="135"/>
      <c r="E27" s="150"/>
      <c r="F27" s="135"/>
      <c r="G27" s="149"/>
    </row>
    <row r="28" spans="1:7" x14ac:dyDescent="0.35">
      <c r="A28" s="135"/>
      <c r="B28" s="135"/>
      <c r="C28" s="148"/>
      <c r="D28" s="135"/>
      <c r="E28" s="135"/>
      <c r="F28" s="135"/>
      <c r="G28" s="149"/>
    </row>
    <row r="29" spans="1:7" x14ac:dyDescent="0.35">
      <c r="A29" s="135"/>
      <c r="B29" s="135"/>
      <c r="C29" s="148"/>
      <c r="D29" s="135"/>
      <c r="E29" s="135"/>
      <c r="F29" s="135"/>
      <c r="G29" s="149"/>
    </row>
    <row r="30" spans="1:7" x14ac:dyDescent="0.35">
      <c r="A30" s="135"/>
      <c r="B30" s="135"/>
      <c r="C30" s="148"/>
      <c r="D30" s="135"/>
      <c r="E30" s="150"/>
      <c r="F30" s="135"/>
      <c r="G30" s="149"/>
    </row>
    <row r="31" spans="1:7" hidden="1" x14ac:dyDescent="0.35">
      <c r="A31" s="135"/>
      <c r="B31" s="135"/>
      <c r="C31" s="148"/>
      <c r="D31" s="135"/>
      <c r="E31" s="135"/>
      <c r="F31" s="135"/>
      <c r="G31" s="149"/>
    </row>
    <row r="32" spans="1:7" x14ac:dyDescent="0.35">
      <c r="A32" s="83"/>
      <c r="B32" s="31" t="s">
        <v>81</v>
      </c>
      <c r="C32" s="84" t="s">
        <v>48</v>
      </c>
      <c r="D32" s="85"/>
      <c r="E32" s="85"/>
      <c r="F32" s="86"/>
      <c r="G32" s="151">
        <f>SUMIF(C17:C31,"RNA",G17:G31)</f>
        <v>0</v>
      </c>
    </row>
    <row r="33" spans="1:7" x14ac:dyDescent="0.35">
      <c r="A33" s="83"/>
      <c r="B33" s="31" t="s">
        <v>81</v>
      </c>
      <c r="C33" s="84" t="s">
        <v>337</v>
      </c>
      <c r="D33" s="85"/>
      <c r="E33" s="85"/>
      <c r="F33" s="85"/>
      <c r="G33" s="151">
        <f>SUMIF(C17:C31,"Mares",G17:G31)</f>
        <v>0</v>
      </c>
    </row>
    <row r="34" spans="1:7" x14ac:dyDescent="0.35">
      <c r="A34" s="87"/>
      <c r="B34" s="88" t="s">
        <v>83</v>
      </c>
      <c r="C34" s="89"/>
      <c r="D34" s="87"/>
      <c r="E34" s="87"/>
      <c r="F34" s="87"/>
      <c r="G34" s="7">
        <f>SUM(G17:G31)</f>
        <v>0</v>
      </c>
    </row>
  </sheetData>
  <sheetProtection sheet="1" formatCells="0" formatColumns="0" formatRows="0" insertRows="0"/>
  <mergeCells count="5">
    <mergeCell ref="B5:G5"/>
    <mergeCell ref="B6:G6"/>
    <mergeCell ref="L9:L11"/>
    <mergeCell ref="L12:L13"/>
    <mergeCell ref="H9:H16"/>
  </mergeCells>
  <phoneticPr fontId="36" type="noConversion"/>
  <dataValidations count="2">
    <dataValidation allowBlank="1" showInputMessage="1" showErrorMessage="1" sqref="E9:E13 E17:E20 E23:E26 E29" xr:uid="{00000000-0002-0000-0400-000000000000}"/>
    <dataValidation type="list" allowBlank="1" showInputMessage="1" showErrorMessage="1" sqref="C9:C31" xr:uid="{004800A6-00FD-4183-9538-0000006400D3}">
      <formula1>"Mares,RNA"</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'1. Liste planteurs'!$B$13:$B$26</xm:f>
          </x14:formula1>
          <xm:sqref>B9:B16</xm:sqref>
        </x14:dataValidation>
        <x14:dataValidation type="list" allowBlank="1" showInputMessage="1" showErrorMessage="1" xr:uid="{D2C9A087-22F6-4F90-B40E-B2B6BE45D42F}">
          <x14:formula1>
            <xm:f>'1. Liste planteurs'!$B$15:$B$26</xm:f>
          </x14:formula1>
          <xm:sqref>B17:B31</xm:sqref>
        </x14:dataValidation>
        <x14:dataValidation type="list" allowBlank="1" showInputMessage="1" showErrorMessage="1" xr:uid="{BCF9B92E-158C-4DC7-9FBD-AEA47AA1B0C1}">
          <x14:formula1>
            <xm:f>'2. Localisation projet'!$D$14:$D$35</xm:f>
          </x14:formula1>
          <xm:sqref>D9:D16 D18:D31</xm:sqref>
        </x14:dataValidation>
        <x14:dataValidation type="list" allowBlank="1" showInputMessage="1" showErrorMessage="1" xr:uid="{26A3C083-C41C-420C-A650-82FA464933CF}">
          <x14:formula1>
            <xm:f>'2. Localisation projet'!$D$25:$D$35</xm:f>
          </x14:formula1>
          <xm:sqref>D17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3"/>
  <sheetViews>
    <sheetView showZeros="0" zoomScaleNormal="100" workbookViewId="0">
      <selection activeCell="H16" sqref="H16"/>
    </sheetView>
  </sheetViews>
  <sheetFormatPr baseColWidth="10" defaultColWidth="11.453125" defaultRowHeight="14.5" x14ac:dyDescent="0.35"/>
  <cols>
    <col min="1" max="1" width="16.26953125" customWidth="1"/>
    <col min="2" max="2" width="12.7265625" style="8" customWidth="1"/>
    <col min="3" max="3" width="8.81640625" style="8" customWidth="1"/>
    <col min="4" max="4" width="13.453125" customWidth="1"/>
    <col min="5" max="5" width="17.453125" customWidth="1"/>
    <col min="6" max="6" width="13.26953125" customWidth="1"/>
    <col min="7" max="8" width="12.453125" customWidth="1"/>
    <col min="9" max="9" width="3.453125" customWidth="1"/>
    <col min="10" max="10" width="16.1796875" customWidth="1"/>
    <col min="11" max="11" width="6" customWidth="1"/>
    <col min="12" max="13" width="20.7265625" customWidth="1"/>
  </cols>
  <sheetData>
    <row r="2" spans="1:10" ht="31.5" customHeight="1" x14ac:dyDescent="0.35">
      <c r="A2" s="9" t="s">
        <v>59</v>
      </c>
      <c r="D2" s="280">
        <f>'1. Liste planteurs'!E1</f>
        <v>0</v>
      </c>
      <c r="E2" s="280"/>
      <c r="F2" s="280"/>
      <c r="G2" s="280"/>
      <c r="H2" s="280"/>
    </row>
    <row r="3" spans="1:10" s="10" customFormat="1" ht="28.5" customHeight="1" x14ac:dyDescent="0.35">
      <c r="A3" s="11" t="s">
        <v>349</v>
      </c>
      <c r="B3" s="1"/>
      <c r="C3" s="1"/>
    </row>
    <row r="4" spans="1:10" x14ac:dyDescent="0.35">
      <c r="J4" s="3"/>
    </row>
    <row r="5" spans="1:10" ht="43.5" x14ac:dyDescent="0.35">
      <c r="A5" s="12" t="s">
        <v>350</v>
      </c>
      <c r="B5" s="13" t="s">
        <v>351</v>
      </c>
      <c r="C5" s="13" t="s">
        <v>352</v>
      </c>
      <c r="D5" s="13" t="s">
        <v>353</v>
      </c>
      <c r="E5" s="13" t="s">
        <v>354</v>
      </c>
      <c r="F5" s="13" t="s">
        <v>355</v>
      </c>
      <c r="G5" s="13" t="s">
        <v>356</v>
      </c>
      <c r="H5" s="13" t="s">
        <v>357</v>
      </c>
      <c r="J5" s="14" t="s">
        <v>358</v>
      </c>
    </row>
    <row r="6" spans="1:10" x14ac:dyDescent="0.35">
      <c r="A6" s="50" t="s">
        <v>359</v>
      </c>
      <c r="B6" s="56">
        <f>'3. Projet haies (forfait)'!H40</f>
        <v>0</v>
      </c>
      <c r="C6" s="57" t="s">
        <v>360</v>
      </c>
      <c r="D6" s="58">
        <f>'3. Projet haies (forfait)'!K40</f>
        <v>0</v>
      </c>
      <c r="E6" s="168">
        <f t="shared" ref="E6:E11" si="0">SUM(D6)</f>
        <v>0</v>
      </c>
      <c r="F6" s="168">
        <f t="shared" ref="F6:F11" si="1">SUM(E6)</f>
        <v>0</v>
      </c>
      <c r="G6" s="168">
        <f t="shared" ref="G6:G11" si="2">SUM(F6)</f>
        <v>0</v>
      </c>
      <c r="H6" s="168">
        <f>SUM(G6)</f>
        <v>0</v>
      </c>
      <c r="J6" s="170" t="s">
        <v>361</v>
      </c>
    </row>
    <row r="7" spans="1:10" x14ac:dyDescent="0.35">
      <c r="A7" s="50" t="s">
        <v>82</v>
      </c>
      <c r="B7" s="56">
        <f>'3. Projet haies (forfait)'!H41</f>
        <v>0</v>
      </c>
      <c r="C7" s="57" t="s">
        <v>360</v>
      </c>
      <c r="D7" s="58">
        <f>'3. Projet haies (forfait)'!K41</f>
        <v>0</v>
      </c>
      <c r="E7" s="168">
        <f t="shared" si="0"/>
        <v>0</v>
      </c>
      <c r="F7" s="168">
        <f t="shared" si="1"/>
        <v>0</v>
      </c>
      <c r="G7" s="168">
        <f t="shared" si="2"/>
        <v>0</v>
      </c>
      <c r="H7" s="168">
        <f t="shared" ref="H7:H11" si="3">SUM(G7)</f>
        <v>0</v>
      </c>
      <c r="J7" s="168"/>
    </row>
    <row r="8" spans="1:10" x14ac:dyDescent="0.35">
      <c r="A8" s="50" t="s">
        <v>67</v>
      </c>
      <c r="B8" s="56">
        <f>'3. Projet haies (forfait)'!H42</f>
        <v>0</v>
      </c>
      <c r="C8" s="57" t="s">
        <v>360</v>
      </c>
      <c r="D8" s="58">
        <f>'3. Projet haies (forfait)'!K42</f>
        <v>0</v>
      </c>
      <c r="E8" s="168">
        <f t="shared" si="0"/>
        <v>0</v>
      </c>
      <c r="F8" s="168">
        <f t="shared" si="1"/>
        <v>0</v>
      </c>
      <c r="G8" s="168">
        <f t="shared" si="2"/>
        <v>0</v>
      </c>
      <c r="H8" s="168">
        <f t="shared" si="3"/>
        <v>0</v>
      </c>
      <c r="J8" s="168"/>
    </row>
    <row r="9" spans="1:10" x14ac:dyDescent="0.35">
      <c r="A9" s="50" t="s">
        <v>232</v>
      </c>
      <c r="B9" s="56">
        <f>'4. Projet agroforest. (forfait)'!E25</f>
        <v>0</v>
      </c>
      <c r="C9" s="57" t="s">
        <v>362</v>
      </c>
      <c r="D9" s="58">
        <f>+'4. Projet agroforest. (forfait)'!H25</f>
        <v>0</v>
      </c>
      <c r="E9" s="168">
        <f t="shared" si="0"/>
        <v>0</v>
      </c>
      <c r="F9" s="168">
        <f t="shared" si="1"/>
        <v>0</v>
      </c>
      <c r="G9" s="168">
        <f t="shared" si="2"/>
        <v>0</v>
      </c>
      <c r="H9" s="168">
        <f t="shared" si="3"/>
        <v>0</v>
      </c>
      <c r="J9" s="168"/>
    </row>
    <row r="10" spans="1:10" x14ac:dyDescent="0.35">
      <c r="A10" s="50" t="s">
        <v>48</v>
      </c>
      <c r="B10" s="169"/>
      <c r="C10" s="57" t="s">
        <v>363</v>
      </c>
      <c r="D10" s="58">
        <f>'5. Projet mares_RNA (devis)'!G32</f>
        <v>0</v>
      </c>
      <c r="E10" s="168">
        <f t="shared" si="0"/>
        <v>0</v>
      </c>
      <c r="F10" s="168">
        <f t="shared" si="1"/>
        <v>0</v>
      </c>
      <c r="G10" s="168">
        <f t="shared" si="2"/>
        <v>0</v>
      </c>
      <c r="H10" s="168">
        <f t="shared" si="3"/>
        <v>0</v>
      </c>
      <c r="J10" s="168"/>
    </row>
    <row r="11" spans="1:10" x14ac:dyDescent="0.35">
      <c r="A11" s="50" t="s">
        <v>337</v>
      </c>
      <c r="B11" s="169"/>
      <c r="C11" s="57" t="s">
        <v>337</v>
      </c>
      <c r="D11" s="58">
        <f>'5. Projet mares_RNA (devis)'!G33</f>
        <v>0</v>
      </c>
      <c r="E11" s="168">
        <f t="shared" si="0"/>
        <v>0</v>
      </c>
      <c r="F11" s="168">
        <f t="shared" si="1"/>
        <v>0</v>
      </c>
      <c r="G11" s="168">
        <f t="shared" si="2"/>
        <v>0</v>
      </c>
      <c r="H11" s="168">
        <f t="shared" si="3"/>
        <v>0</v>
      </c>
      <c r="J11" s="168"/>
    </row>
    <row r="12" spans="1:10" x14ac:dyDescent="0.35">
      <c r="A12" s="6" t="s">
        <v>83</v>
      </c>
      <c r="B12" s="15">
        <f>B14</f>
        <v>0</v>
      </c>
      <c r="C12" s="16"/>
      <c r="D12" s="7">
        <f>SUM(D6:D11)</f>
        <v>0</v>
      </c>
      <c r="E12" s="7">
        <f t="shared" ref="E12:H12" si="4">SUM(E6:E11)</f>
        <v>0</v>
      </c>
      <c r="F12" s="7">
        <f t="shared" si="4"/>
        <v>0</v>
      </c>
      <c r="G12" s="7">
        <f t="shared" si="4"/>
        <v>0</v>
      </c>
      <c r="H12" s="7">
        <f t="shared" si="4"/>
        <v>0</v>
      </c>
      <c r="J12" s="17"/>
    </row>
    <row r="13" spans="1:10" x14ac:dyDescent="0.35">
      <c r="A13" s="3"/>
      <c r="B13" s="18"/>
      <c r="C13" s="4"/>
      <c r="D13" s="19"/>
      <c r="E13" s="20" t="s">
        <v>364</v>
      </c>
      <c r="F13" s="19"/>
      <c r="G13" s="19"/>
      <c r="H13" s="19"/>
    </row>
    <row r="14" spans="1:10" ht="48.75" customHeight="1" x14ac:dyDescent="0.35">
      <c r="A14" s="3"/>
      <c r="B14" s="18"/>
      <c r="C14" s="4"/>
      <c r="D14" s="19"/>
      <c r="E14" s="19"/>
      <c r="F14" s="19"/>
      <c r="G14" s="19"/>
      <c r="H14" s="19"/>
    </row>
    <row r="15" spans="1:10" ht="15.5" x14ac:dyDescent="0.35">
      <c r="A15" s="11" t="s">
        <v>365</v>
      </c>
      <c r="B15" s="11"/>
      <c r="C15" s="11"/>
      <c r="D15" s="11"/>
      <c r="E15" s="11"/>
    </row>
    <row r="16" spans="1:10" x14ac:dyDescent="0.35">
      <c r="A16" s="49" t="s">
        <v>366</v>
      </c>
      <c r="B16" s="49"/>
      <c r="C16"/>
      <c r="E16" s="8"/>
      <c r="J16" s="2"/>
    </row>
    <row r="17" spans="1:10" x14ac:dyDescent="0.35">
      <c r="A17" s="21"/>
      <c r="B17" s="21"/>
      <c r="J17" s="2"/>
    </row>
    <row r="18" spans="1:10" ht="15" customHeight="1" x14ac:dyDescent="0.35">
      <c r="A18" s="271"/>
      <c r="B18" s="271"/>
      <c r="C18" s="5"/>
      <c r="D18" s="5"/>
      <c r="E18" s="5"/>
      <c r="F18" s="5"/>
    </row>
    <row r="19" spans="1:10" x14ac:dyDescent="0.35">
      <c r="A19" s="272" t="s">
        <v>367</v>
      </c>
      <c r="B19" s="273"/>
      <c r="C19" s="274"/>
      <c r="E19" s="5"/>
      <c r="F19" s="5"/>
    </row>
    <row r="20" spans="1:10" x14ac:dyDescent="0.35">
      <c r="A20" s="275"/>
      <c r="B20" s="221"/>
      <c r="C20" s="276"/>
    </row>
    <row r="21" spans="1:10" x14ac:dyDescent="0.35">
      <c r="A21" s="275"/>
      <c r="B21" s="221"/>
      <c r="C21" s="276"/>
    </row>
    <row r="22" spans="1:10" x14ac:dyDescent="0.35">
      <c r="A22" s="275"/>
      <c r="B22" s="221"/>
      <c r="C22" s="276"/>
    </row>
    <row r="23" spans="1:10" x14ac:dyDescent="0.35">
      <c r="A23" s="277"/>
      <c r="B23" s="278"/>
      <c r="C23" s="279"/>
    </row>
  </sheetData>
  <sheetProtection sheet="1" formatCells="0" formatColumns="0" formatRows="0" insertRows="0"/>
  <mergeCells count="3">
    <mergeCell ref="A18:B18"/>
    <mergeCell ref="A19:C23"/>
    <mergeCell ref="D2:H2"/>
  </mergeCells>
  <conditionalFormatting sqref="B11">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&amp;L&amp;"-,Gras"&amp;F        &amp;"-,Normal"&amp;A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print="0" autoFill="0" autoLine="0" autoPict="0">
                <anchor moveWithCells="1">
                  <from>
                    <xdr:col>7</xdr:col>
                    <xdr:colOff>279400</xdr:colOff>
                    <xdr:row>14</xdr:row>
                    <xdr:rowOff>127000</xdr:rowOff>
                  </from>
                  <to>
                    <xdr:col>7</xdr:col>
                    <xdr:colOff>647700</xdr:colOff>
                    <xdr:row>16</xdr:row>
                    <xdr:rowOff>88900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2B345-B99D-49C6-8261-E2D7BE609983}">
  <ds:schemaRefs>
    <ds:schemaRef ds:uri="eb557d36-182a-44af-822d-8ba274f8fc94"/>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cf268028-d596-43ea-9461-7c1c10754ac9"/>
    <ds:schemaRef ds:uri="http://www.w3.org/XML/1998/namespace"/>
  </ds:schemaRefs>
</ds:datastoreItem>
</file>

<file path=customXml/itemProps2.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1AB7C6-27BE-4190-9377-BA2E3E1B0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1. Liste planteurs</vt:lpstr>
      <vt:lpstr>2. Localisation projet</vt:lpstr>
      <vt:lpstr>3. Projet haies (forfait)</vt:lpstr>
      <vt:lpstr>4. Projet agroforest. (forfait)</vt:lpstr>
      <vt:lpstr>5. Projet mares_RNA (devis)</vt:lpstr>
      <vt:lpstr>6. Synthèse projet - A imprimer</vt:lpstr>
      <vt:lpstr>'1. Liste planteurs'!Zone_d_impression</vt:lpstr>
      <vt:lpstr>'2. Localisation projet'!Zone_d_impression</vt:lpstr>
      <vt:lpstr>'3. Projet haies (forfait)'!Zone_d_impression</vt:lpstr>
      <vt:lpstr>'4. Projet agroforest. (forfait)'!Zone_d_impression</vt:lpstr>
      <vt:lpstr>'5. Projet mares_RNA (devis)'!Zone_d_impression</vt:lpstr>
      <vt:lpstr>'6. Synthèse projet - A imprimer'!Zone_d_impression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GUILLOTEAU Denis</cp:lastModifiedBy>
  <cp:revision>1</cp:revision>
  <dcterms:created xsi:type="dcterms:W3CDTF">2022-06-08T12:28:33Z</dcterms:created>
  <dcterms:modified xsi:type="dcterms:W3CDTF">2024-09-04T14:10:19Z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